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https://d.docs.live.net/26c5ed874e29977a/Documents/Central Office/"/>
    </mc:Choice>
  </mc:AlternateContent>
  <xr:revisionPtr revIDLastSave="0" documentId="8_{6CAFDB10-66B3-4CFE-AB7A-D77FC5285B34}" xr6:coauthVersionLast="47" xr6:coauthVersionMax="47" xr10:uidLastSave="{00000000-0000-0000-0000-000000000000}"/>
  <bookViews>
    <workbookView xWindow="-108" yWindow="-108" windowWidth="23256" windowHeight="12576" firstSheet="7" activeTab="9" xr2:uid="{00000000-000D-0000-FFFF-FFFF00000000}"/>
  </bookViews>
  <sheets>
    <sheet name="Jan 2022" sheetId="1" r:id="rId1"/>
    <sheet name="Feb 2022" sheetId="2" r:id="rId2"/>
    <sheet name="March 2022" sheetId="3" r:id="rId3"/>
    <sheet name="April 2022" sheetId="4" r:id="rId4"/>
    <sheet name="May 2022" sheetId="6" r:id="rId5"/>
    <sheet name="June 2022" sheetId="8" r:id="rId6"/>
    <sheet name="July 2022" sheetId="11" r:id="rId7"/>
    <sheet name="Aug 2022" sheetId="12" r:id="rId8"/>
    <sheet name="Group Donations" sheetId="9" r:id="rId9"/>
    <sheet name="Group Donations 2023" sheetId="15" r:id="rId10"/>
    <sheet name="Monthly Budget" sheetId="13" r:id="rId11"/>
    <sheet name="Budget Approval" sheetId="1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3" roundtripDataSignature="AMtx7mh4hILIAktD3B/Cl6GjvxPCAEqGpg=="/>
    </ext>
  </extLst>
</workbook>
</file>

<file path=xl/calcChain.xml><?xml version="1.0" encoding="utf-8"?>
<calcChain xmlns="http://schemas.openxmlformats.org/spreadsheetml/2006/main">
  <c r="C17" i="14" l="1"/>
  <c r="N73" i="9"/>
  <c r="D35" i="12"/>
  <c r="C35" i="12"/>
  <c r="D25" i="12"/>
  <c r="C25" i="12"/>
  <c r="C17" i="12"/>
  <c r="D13" i="12"/>
  <c r="D19" i="12" s="1"/>
  <c r="C13" i="12"/>
  <c r="D35" i="11"/>
  <c r="C35" i="11"/>
  <c r="D25" i="11"/>
  <c r="C25" i="11"/>
  <c r="C17" i="11"/>
  <c r="D13" i="11"/>
  <c r="C13" i="11"/>
  <c r="N82" i="9"/>
  <c r="N81" i="9"/>
  <c r="N80" i="9"/>
  <c r="N79" i="9"/>
  <c r="N76" i="9"/>
  <c r="N69" i="9"/>
  <c r="N66" i="9"/>
  <c r="N62" i="9"/>
  <c r="N50" i="9"/>
  <c r="N49" i="9"/>
  <c r="N40" i="9"/>
  <c r="N36" i="9"/>
  <c r="N26" i="9"/>
  <c r="N20" i="9"/>
  <c r="N19" i="9"/>
  <c r="N17" i="9"/>
  <c r="N16" i="9"/>
  <c r="N14" i="9"/>
  <c r="N9" i="9"/>
  <c r="D17" i="8"/>
  <c r="D35" i="8"/>
  <c r="C35" i="8"/>
  <c r="D25" i="8"/>
  <c r="C25" i="8"/>
  <c r="C17" i="8"/>
  <c r="D13" i="8"/>
  <c r="C13" i="8"/>
  <c r="D35" i="6"/>
  <c r="C35" i="6"/>
  <c r="D25" i="6"/>
  <c r="C25" i="6"/>
  <c r="D17" i="6"/>
  <c r="C17" i="6"/>
  <c r="D13" i="6"/>
  <c r="C13" i="6"/>
  <c r="D35" i="4"/>
  <c r="C35" i="4"/>
  <c r="D25" i="4"/>
  <c r="C25" i="4"/>
  <c r="D17" i="4"/>
  <c r="C17" i="4"/>
  <c r="D13" i="4"/>
  <c r="D19" i="4" s="1"/>
  <c r="C13" i="4"/>
  <c r="D35" i="3"/>
  <c r="C35" i="3"/>
  <c r="D25" i="3"/>
  <c r="C25" i="3"/>
  <c r="D17" i="3"/>
  <c r="C17" i="3"/>
  <c r="D13" i="3"/>
  <c r="C13" i="3"/>
  <c r="C19" i="3" s="1"/>
  <c r="C27" i="3" s="1"/>
  <c r="E35" i="2"/>
  <c r="C35" i="2"/>
  <c r="D35" i="2"/>
  <c r="E27" i="2"/>
  <c r="E25" i="2"/>
  <c r="C25" i="2"/>
  <c r="D25" i="2"/>
  <c r="E19" i="2"/>
  <c r="E17" i="2"/>
  <c r="D17" i="2"/>
  <c r="C17" i="2"/>
  <c r="E13" i="2"/>
  <c r="D13" i="2"/>
  <c r="C13" i="2"/>
  <c r="E35" i="1"/>
  <c r="D35" i="1"/>
  <c r="D32" i="1"/>
  <c r="C32" i="1"/>
  <c r="C35" i="1" s="1"/>
  <c r="E25" i="1"/>
  <c r="D25" i="1"/>
  <c r="D21" i="1"/>
  <c r="C21" i="1"/>
  <c r="C25" i="1" s="1"/>
  <c r="E19" i="1"/>
  <c r="E27" i="1" s="1"/>
  <c r="E17" i="1"/>
  <c r="D17" i="1"/>
  <c r="C17" i="1"/>
  <c r="C15" i="1"/>
  <c r="E13" i="1"/>
  <c r="D13" i="1"/>
  <c r="D19" i="1" s="1"/>
  <c r="D27" i="1" s="1"/>
  <c r="C13" i="1"/>
  <c r="C19" i="1" s="1"/>
  <c r="C27" i="1" s="1"/>
  <c r="C12" i="1"/>
  <c r="C19" i="12" l="1"/>
  <c r="C27" i="12" s="1"/>
  <c r="D27" i="12"/>
  <c r="C19" i="11"/>
  <c r="C27" i="11" s="1"/>
  <c r="D19" i="11"/>
  <c r="D27" i="11" s="1"/>
  <c r="C19" i="8"/>
  <c r="D19" i="8"/>
  <c r="D27" i="8" s="1"/>
  <c r="C27" i="8"/>
  <c r="D19" i="6"/>
  <c r="D27" i="6" s="1"/>
  <c r="C19" i="6"/>
  <c r="C27" i="6" s="1"/>
  <c r="C19" i="4"/>
  <c r="C27" i="4" s="1"/>
  <c r="D27" i="4"/>
  <c r="D19" i="3"/>
  <c r="D27" i="3" s="1"/>
  <c r="D19" i="2"/>
  <c r="D27" i="2" s="1"/>
  <c r="C19" i="2"/>
  <c r="C27" i="2" s="1"/>
</calcChain>
</file>

<file path=xl/sharedStrings.xml><?xml version="1.0" encoding="utf-8"?>
<sst xmlns="http://schemas.openxmlformats.org/spreadsheetml/2006/main" count="484" uniqueCount="184">
  <si>
    <r>
      <rPr>
        <b/>
        <u/>
        <sz val="11"/>
        <color theme="1"/>
        <rFont val="Arial"/>
        <family val="2"/>
      </rPr>
      <t xml:space="preserve">                        </t>
    </r>
    <r>
      <rPr>
        <b/>
        <u/>
        <sz val="11"/>
        <color theme="1"/>
        <rFont val="Arial"/>
        <family val="2"/>
      </rPr>
      <t>Income Statement</t>
    </r>
  </si>
  <si>
    <t>Revenue</t>
  </si>
  <si>
    <t>Group Contributions</t>
  </si>
  <si>
    <t>Copy/Newsletter donations</t>
  </si>
  <si>
    <t>Contributions - Other</t>
  </si>
  <si>
    <t>Individual Contributions</t>
  </si>
  <si>
    <t>-</t>
  </si>
  <si>
    <t xml:space="preserve"> </t>
  </si>
  <si>
    <t>Sales - Literature</t>
  </si>
  <si>
    <t>Sales - Coins</t>
  </si>
  <si>
    <t>Sales - Other</t>
  </si>
  <si>
    <t>Total Revenue:</t>
  </si>
  <si>
    <t>COGS - Literature &amp; Other</t>
  </si>
  <si>
    <t xml:space="preserve">COGS - Coins </t>
  </si>
  <si>
    <t>Total COGS</t>
  </si>
  <si>
    <t>Gross Profit</t>
  </si>
  <si>
    <t>Operating Expenses</t>
  </si>
  <si>
    <t xml:space="preserve">Other Expenses:    </t>
  </si>
  <si>
    <t>Total Expenses</t>
  </si>
  <si>
    <t>Net Income:</t>
  </si>
  <si>
    <r>
      <rPr>
        <b/>
        <u/>
        <sz val="11"/>
        <color theme="1"/>
        <rFont val="Arial"/>
        <family val="2"/>
      </rPr>
      <t xml:space="preserve">                             </t>
    </r>
    <r>
      <rPr>
        <b/>
        <u/>
        <sz val="11"/>
        <color theme="1"/>
        <rFont val="Arial"/>
        <family val="2"/>
      </rPr>
      <t>Bank Accounts</t>
    </r>
  </si>
  <si>
    <t>Operating Fund</t>
  </si>
  <si>
    <t>Accounts Payable</t>
  </si>
  <si>
    <t>Money Market - PR</t>
  </si>
  <si>
    <t>Total</t>
  </si>
  <si>
    <t>PLEASE NOTE THAT ACCORDING TO THE CENTRAL OFFICE BYLAWS IT IS REQUIRED TO</t>
  </si>
  <si>
    <t>HAVE 6  MONTHS OVERHEAD IN THE PRUDENT RESERVE. AVERAGE MONTHLY COSTS ARE</t>
  </si>
  <si>
    <t>$4,000 PER MONTH, $24,000 FOR 6 MONTHS.</t>
  </si>
  <si>
    <t xml:space="preserve">Contributions - Other </t>
  </si>
  <si>
    <t>Name</t>
  </si>
  <si>
    <t>Hillcrest Group</t>
  </si>
  <si>
    <t>Bountiful Community</t>
  </si>
  <si>
    <t>Off the Cuff</t>
  </si>
  <si>
    <t>Park City Group</t>
  </si>
  <si>
    <t>Hope Group</t>
  </si>
  <si>
    <t>Women in Sobriety</t>
  </si>
  <si>
    <t>Friday Night Light</t>
  </si>
  <si>
    <t>Speak Easy Ladies</t>
  </si>
  <si>
    <t>Grape Vine Group</t>
  </si>
  <si>
    <t>Thunder Heart</t>
  </si>
  <si>
    <t>Unknown</t>
  </si>
  <si>
    <t>DNS</t>
  </si>
  <si>
    <t>Sunday Mornin Big Book Study</t>
  </si>
  <si>
    <t>April</t>
  </si>
  <si>
    <t>Saturday Morning SOTS</t>
  </si>
  <si>
    <t>May</t>
  </si>
  <si>
    <t>By the Book</t>
  </si>
  <si>
    <t>A Vision for You</t>
  </si>
  <si>
    <t>Garden Variety</t>
  </si>
  <si>
    <t>Every Night Firelight</t>
  </si>
  <si>
    <t>Bog Irish</t>
  </si>
  <si>
    <t>January</t>
  </si>
  <si>
    <t>March</t>
  </si>
  <si>
    <t>Crazy Ladies</t>
  </si>
  <si>
    <t>Balkens BB Study</t>
  </si>
  <si>
    <t xml:space="preserve">Basic AA </t>
  </si>
  <si>
    <t>Early Friendship Group</t>
  </si>
  <si>
    <t>Bountiful Mens Group</t>
  </si>
  <si>
    <t>South Davis</t>
  </si>
  <si>
    <t>We Keep it Simple</t>
  </si>
  <si>
    <t>Magna Friendly Bunch</t>
  </si>
  <si>
    <t>Old Timers Speaker</t>
  </si>
  <si>
    <t>Wake Up Call PC</t>
  </si>
  <si>
    <t>South Valley Bunch</t>
  </si>
  <si>
    <t>We are One</t>
  </si>
  <si>
    <t>Big Book Babes</t>
  </si>
  <si>
    <t>Fresh Air Serenity</t>
  </si>
  <si>
    <t>Chapter 5</t>
  </si>
  <si>
    <t>Come as You are</t>
  </si>
  <si>
    <t>The Stone of Sisyulus</t>
  </si>
  <si>
    <t>AA No Nonsense Group</t>
  </si>
  <si>
    <t>West Valley Group</t>
  </si>
  <si>
    <t>HillCrest Zoom</t>
  </si>
  <si>
    <t>Liberty Newcomer</t>
  </si>
  <si>
    <t>Primary Purpose</t>
  </si>
  <si>
    <t>Honeys Breakfest Club</t>
  </si>
  <si>
    <t>Midvale Bunch</t>
  </si>
  <si>
    <t>Old Bastards Group</t>
  </si>
  <si>
    <t>Downtown Bunch</t>
  </si>
  <si>
    <t>Non smoke Sober Hour</t>
  </si>
  <si>
    <t>Hope on 90th</t>
  </si>
  <si>
    <t>Another 24</t>
  </si>
  <si>
    <t>Women Stepping Up</t>
  </si>
  <si>
    <t>Women 12 X 12/BB Study</t>
  </si>
  <si>
    <t>Monthly Total</t>
  </si>
  <si>
    <t>June</t>
  </si>
  <si>
    <t>Top of Morning</t>
  </si>
  <si>
    <t>Southenders</t>
  </si>
  <si>
    <t>Draper Lunch</t>
  </si>
  <si>
    <t>Toelle Beginners</t>
  </si>
  <si>
    <t>City at 7</t>
  </si>
  <si>
    <t>Feb</t>
  </si>
  <si>
    <t>July</t>
  </si>
  <si>
    <t>Valley View</t>
  </si>
  <si>
    <t>Sunday Acceptance Group</t>
  </si>
  <si>
    <t>Hot Topics</t>
  </si>
  <si>
    <t>Survivors Group</t>
  </si>
  <si>
    <t>Flying High</t>
  </si>
  <si>
    <t>GOD Great Outdoor</t>
  </si>
  <si>
    <t>Park City Wake Up Call</t>
  </si>
  <si>
    <t>Sugarhouse Men</t>
  </si>
  <si>
    <t>Greater Kearns</t>
  </si>
  <si>
    <t>Sunday Morning Break</t>
  </si>
  <si>
    <t>An AA Group</t>
  </si>
  <si>
    <t>August</t>
  </si>
  <si>
    <t>Happy Group</t>
  </si>
  <si>
    <t xml:space="preserve">Wasatch Hollow </t>
  </si>
  <si>
    <t>CO Picnic</t>
  </si>
  <si>
    <t>Sept</t>
  </si>
  <si>
    <t>Early Beginners</t>
  </si>
  <si>
    <t xml:space="preserve">One More Saturday Night </t>
  </si>
  <si>
    <t>Oct</t>
  </si>
  <si>
    <t xml:space="preserve">How it Works </t>
  </si>
  <si>
    <t>Nov</t>
  </si>
  <si>
    <t>Dec</t>
  </si>
  <si>
    <t>Salt Lake Young People</t>
  </si>
  <si>
    <t xml:space="preserve">No Laurels </t>
  </si>
  <si>
    <t>Mondat Night Happy Hour</t>
  </si>
  <si>
    <t>Magna Fun Bunch</t>
  </si>
  <si>
    <t>Accounting</t>
  </si>
  <si>
    <t>Advertising</t>
  </si>
  <si>
    <t>Bank Fees</t>
  </si>
  <si>
    <t>Ins</t>
  </si>
  <si>
    <t>Printing</t>
  </si>
  <si>
    <t>Postage</t>
  </si>
  <si>
    <t>Phone/Internet</t>
  </si>
  <si>
    <t>License</t>
  </si>
  <si>
    <t>Rent</t>
  </si>
  <si>
    <t>Utilities</t>
  </si>
  <si>
    <t>Software/Hardware</t>
  </si>
  <si>
    <t>Web</t>
  </si>
  <si>
    <t>Security</t>
  </si>
  <si>
    <t>Trash</t>
  </si>
  <si>
    <t>Volunteer/Supples</t>
  </si>
  <si>
    <t>Discontinue Yellow Pages</t>
  </si>
  <si>
    <t>New</t>
  </si>
  <si>
    <t>Fluid</t>
  </si>
  <si>
    <t>Need to work down</t>
  </si>
  <si>
    <t>Other Budgets</t>
  </si>
  <si>
    <t>Events</t>
  </si>
  <si>
    <t>Fixtures-</t>
  </si>
  <si>
    <t>3 events at $500</t>
  </si>
  <si>
    <t>New shelving- January or July pending Operating Expenses</t>
  </si>
  <si>
    <t>Check Sign offs</t>
  </si>
  <si>
    <t>Salt Lake Mens E Church</t>
  </si>
  <si>
    <t xml:space="preserve">Misfits </t>
  </si>
  <si>
    <t xml:space="preserve">New Yorker </t>
  </si>
  <si>
    <t>We agnostics</t>
  </si>
  <si>
    <t xml:space="preserve">Rule 62 </t>
  </si>
  <si>
    <t xml:space="preserve">Friday Night Young and Alive </t>
  </si>
  <si>
    <t>Unity Lunch Bunch</t>
  </si>
  <si>
    <t>Activities</t>
  </si>
  <si>
    <t>Archives</t>
  </si>
  <si>
    <t>Correction</t>
  </si>
  <si>
    <t xml:space="preserve">Lifeline </t>
  </si>
  <si>
    <t>Literature</t>
  </si>
  <si>
    <t>Public Info</t>
  </si>
  <si>
    <t>CPC</t>
  </si>
  <si>
    <t>Hotline</t>
  </si>
  <si>
    <t>Outreach</t>
  </si>
  <si>
    <t>Technology</t>
  </si>
  <si>
    <t>Twelve Step</t>
  </si>
  <si>
    <t>Web Servant</t>
  </si>
  <si>
    <t>Treatment</t>
  </si>
  <si>
    <t>Volunteer</t>
  </si>
  <si>
    <t>Central Office Group Budgets</t>
  </si>
  <si>
    <t>Year</t>
  </si>
  <si>
    <t>Month</t>
  </si>
  <si>
    <t>Basic Young People</t>
  </si>
  <si>
    <t>Sugarhouse Step Study</t>
  </si>
  <si>
    <t>The right stuff</t>
  </si>
  <si>
    <t>Balkers BB Study</t>
  </si>
  <si>
    <t>February</t>
  </si>
  <si>
    <t>Live and Let Live</t>
  </si>
  <si>
    <t>Margaret Avaret</t>
  </si>
  <si>
    <t xml:space="preserve">Sharing and Caring </t>
  </si>
  <si>
    <t>Young and Alive</t>
  </si>
  <si>
    <t>AA Woman of Courage</t>
  </si>
  <si>
    <t xml:space="preserve">5-15 Happy Hour </t>
  </si>
  <si>
    <t>Women BB Study</t>
  </si>
  <si>
    <t>Vincents Friends</t>
  </si>
  <si>
    <t>4th dimension</t>
  </si>
  <si>
    <t>Unknown( Alex Field)</t>
  </si>
  <si>
    <t>Stepping Stones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</si>
</sst>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yyyy"/>
  </numFmts>
  <fonts count="11" x14ac:knownFonts="1">
    <font>
      <sz val="11"/>
      <color theme="1"/>
      <name val="Calibri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44" fontId="2" fillId="0" borderId="0" xfId="0" applyNumberFormat="1" applyFont="1"/>
    <xf numFmtId="1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44" fontId="1" fillId="0" borderId="0" xfId="0" applyNumberFormat="1" applyFont="1"/>
    <xf numFmtId="0" fontId="1" fillId="0" borderId="0" xfId="0" applyFont="1" applyAlignment="1">
      <alignment horizontal="left"/>
    </xf>
    <xf numFmtId="44" fontId="6" fillId="0" borderId="1" xfId="0" applyNumberFormat="1" applyFont="1" applyBorder="1"/>
    <xf numFmtId="44" fontId="6" fillId="0" borderId="0" xfId="0" applyNumberFormat="1" applyFont="1"/>
    <xf numFmtId="0" fontId="1" fillId="0" borderId="0" xfId="0" applyFont="1" applyAlignment="1">
      <alignment wrapText="1"/>
    </xf>
    <xf numFmtId="44" fontId="1" fillId="0" borderId="2" xfId="0" applyNumberFormat="1" applyFont="1" applyBorder="1"/>
    <xf numFmtId="44" fontId="1" fillId="0" borderId="3" xfId="0" applyNumberFormat="1" applyFont="1" applyBorder="1"/>
    <xf numFmtId="0" fontId="6" fillId="0" borderId="0" xfId="0" applyFont="1"/>
    <xf numFmtId="44" fontId="6" fillId="0" borderId="4" xfId="0" applyNumberFormat="1" applyFont="1" applyBorder="1"/>
    <xf numFmtId="0" fontId="1" fillId="0" borderId="0" xfId="0" applyFont="1" applyAlignment="1">
      <alignment horizontal="center"/>
    </xf>
    <xf numFmtId="43" fontId="1" fillId="0" borderId="0" xfId="0" applyNumberFormat="1" applyFont="1"/>
    <xf numFmtId="44" fontId="6" fillId="0" borderId="5" xfId="0" applyNumberFormat="1" applyFont="1" applyBorder="1"/>
    <xf numFmtId="0" fontId="7" fillId="0" borderId="0" xfId="0" applyFont="1"/>
    <xf numFmtId="8" fontId="6" fillId="0" borderId="0" xfId="0" applyNumberFormat="1" applyFont="1" applyAlignment="1">
      <alignment horizontal="center"/>
    </xf>
    <xf numFmtId="0" fontId="0" fillId="0" borderId="6" xfId="0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0" xfId="1" applyFont="1" applyAlignment="1"/>
    <xf numFmtId="44" fontId="0" fillId="0" borderId="6" xfId="1" applyFont="1" applyBorder="1" applyAlignment="1"/>
    <xf numFmtId="44" fontId="0" fillId="0" borderId="6" xfId="1" applyFont="1" applyFill="1" applyBorder="1" applyAlignment="1"/>
    <xf numFmtId="0" fontId="0" fillId="2" borderId="6" xfId="0" applyFill="1" applyBorder="1" applyAlignment="1">
      <alignment horizontal="center"/>
    </xf>
    <xf numFmtId="0" fontId="0" fillId="2" borderId="0" xfId="0" applyFill="1"/>
    <xf numFmtId="0" fontId="0" fillId="3" borderId="6" xfId="0" applyFill="1" applyBorder="1" applyAlignment="1">
      <alignment horizontal="center"/>
    </xf>
    <xf numFmtId="6" fontId="0" fillId="0" borderId="0" xfId="0" applyNumberFormat="1"/>
    <xf numFmtId="0" fontId="0" fillId="4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6" xfId="0" applyFont="1" applyBorder="1"/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44" fontId="9" fillId="0" borderId="6" xfId="1" applyFont="1" applyBorder="1" applyAlignment="1">
      <alignment horizontal="center"/>
    </xf>
    <xf numFmtId="44" fontId="0" fillId="0" borderId="0" xfId="1" applyFont="1"/>
    <xf numFmtId="0" fontId="0" fillId="0" borderId="6" xfId="0" applyBorder="1"/>
    <xf numFmtId="44" fontId="0" fillId="0" borderId="6" xfId="1" applyFont="1" applyBorder="1"/>
    <xf numFmtId="44" fontId="0" fillId="0" borderId="7" xfId="1" applyFont="1" applyBorder="1"/>
    <xf numFmtId="44" fontId="0" fillId="0" borderId="0" xfId="1" applyFont="1" applyBorder="1"/>
    <xf numFmtId="164" fontId="2" fillId="0" borderId="0" xfId="0" applyNumberFormat="1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8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opLeftCell="A22" workbookViewId="0">
      <selection activeCell="A4" sqref="A4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41">
        <v>44562</v>
      </c>
      <c r="C1" s="42"/>
      <c r="D1" s="42"/>
      <c r="E1" s="42"/>
      <c r="F1" s="4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43" t="s">
        <v>0</v>
      </c>
      <c r="C3" s="42"/>
      <c r="D3" s="42"/>
      <c r="E3" s="42"/>
      <c r="F3" s="4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4709.5</v>
      </c>
      <c r="D6" s="7">
        <v>2907.76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0</v>
      </c>
      <c r="D7" s="7">
        <v>3.84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4</v>
      </c>
      <c r="C8" s="7">
        <v>10</v>
      </c>
      <c r="D8" s="7">
        <v>663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 t="s">
        <v>6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5560.35</v>
      </c>
      <c r="D10" s="7">
        <v>7874.89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1822</v>
      </c>
      <c r="D11" s="7">
        <v>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f>8049.55-5560.35-1822</f>
        <v>667.19999999999982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12769.05</v>
      </c>
      <c r="D13" s="9">
        <f t="shared" si="0"/>
        <v>11449.490000000002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f>6741.55-1469.89</f>
        <v>5271.66</v>
      </c>
      <c r="D15" s="7">
        <v>6425.73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1469.89</v>
      </c>
      <c r="D16" s="7">
        <v>0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6741.55</v>
      </c>
      <c r="D17" s="9">
        <f t="shared" si="1"/>
        <v>6425.73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6027.4999999999991</v>
      </c>
      <c r="D19" s="10">
        <f t="shared" si="2"/>
        <v>5023.760000000002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f>6027.5-2028.54</f>
        <v>3998.96</v>
      </c>
      <c r="D21" s="7">
        <f>5023.76-2107.75</f>
        <v>2916.01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3998.96</v>
      </c>
      <c r="D25" s="13">
        <f t="shared" si="3"/>
        <v>2916.01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3">
      <c r="A27" s="1"/>
      <c r="B27" s="14" t="s">
        <v>19</v>
      </c>
      <c r="C27" s="15">
        <f t="shared" ref="C27:E27" si="4">C19-C25</f>
        <v>2028.5399999999991</v>
      </c>
      <c r="D27" s="15">
        <f t="shared" si="4"/>
        <v>2107.7500000000018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43" t="s">
        <v>20</v>
      </c>
      <c r="C30" s="42"/>
      <c r="D30" s="42"/>
      <c r="E30" s="42"/>
      <c r="F30" s="4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f>19269.93+25.18</f>
        <v>19295.11</v>
      </c>
      <c r="D32" s="7">
        <f>12873.54+25</f>
        <v>12898.54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-4909.45</v>
      </c>
      <c r="D33" s="17">
        <v>-4383.6000000000004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23953.46</v>
      </c>
      <c r="D34" s="7">
        <v>22424.91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">
      <c r="A35" s="1"/>
      <c r="B35" s="1" t="s">
        <v>24</v>
      </c>
      <c r="C35" s="18">
        <f t="shared" ref="C35:E35" si="5">SUM(C32:C34)</f>
        <v>38339.119999999995</v>
      </c>
      <c r="D35" s="18">
        <f t="shared" si="5"/>
        <v>30939.85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1:F1"/>
    <mergeCell ref="B3:F3"/>
    <mergeCell ref="B30:F30"/>
  </mergeCells>
  <conditionalFormatting sqref="B1:F1">
    <cfRule type="notContainsBlanks" dxfId="7" priority="1">
      <formula>LEN(TRIM(B1))&gt;0</formula>
    </cfRule>
  </conditionalFormatting>
  <printOptions horizontalCentered="1"/>
  <pageMargins left="0.7" right="0.7" top="1.25" bottom="0.5" header="0" footer="0"/>
  <pageSetup orientation="portrait"/>
  <headerFooter>
    <oddHeader>&amp;CCentral Office Salt Lake City  Financial  Summary&amp;R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08606-6C47-44E8-9970-9D8C598B2A01}">
  <dimension ref="A1:E227"/>
  <sheetViews>
    <sheetView tabSelected="1" topLeftCell="A76" workbookViewId="0">
      <selection activeCell="H94" sqref="H94"/>
    </sheetView>
  </sheetViews>
  <sheetFormatPr defaultRowHeight="14.4" x14ac:dyDescent="0.3"/>
  <cols>
    <col min="1" max="1" width="23.88671875" style="27" customWidth="1"/>
    <col min="2" max="2" width="9.109375" customWidth="1"/>
    <col min="3" max="4" width="10.5546875" style="36" bestFit="1" customWidth="1"/>
    <col min="5" max="5" width="10.5546875" style="38" bestFit="1" customWidth="1"/>
  </cols>
  <sheetData>
    <row r="1" spans="1:5" x14ac:dyDescent="0.3">
      <c r="A1" s="26" t="s">
        <v>29</v>
      </c>
      <c r="B1" s="37"/>
      <c r="C1" s="38" t="s">
        <v>51</v>
      </c>
      <c r="D1" s="39" t="s">
        <v>172</v>
      </c>
      <c r="E1" s="38" t="s">
        <v>52</v>
      </c>
    </row>
    <row r="2" spans="1:5" x14ac:dyDescent="0.3">
      <c r="A2" s="30" t="s">
        <v>181</v>
      </c>
      <c r="B2" s="37"/>
      <c r="C2" s="38"/>
      <c r="D2" s="39"/>
      <c r="E2" s="38">
        <v>184</v>
      </c>
    </row>
    <row r="3" spans="1:5" x14ac:dyDescent="0.3">
      <c r="A3" s="26" t="s">
        <v>178</v>
      </c>
      <c r="B3" s="37"/>
      <c r="C3" s="38"/>
      <c r="D3" s="39">
        <v>232.29</v>
      </c>
    </row>
    <row r="4" spans="1:5" x14ac:dyDescent="0.3">
      <c r="A4" s="26" t="s">
        <v>47</v>
      </c>
      <c r="B4" s="37"/>
      <c r="C4" s="38">
        <v>187</v>
      </c>
      <c r="D4" s="39"/>
      <c r="E4" s="38">
        <v>258.75</v>
      </c>
    </row>
    <row r="5" spans="1:5" x14ac:dyDescent="0.3">
      <c r="A5" s="26" t="s">
        <v>70</v>
      </c>
      <c r="B5" s="37"/>
      <c r="C5" s="38"/>
      <c r="D5" s="39"/>
    </row>
    <row r="6" spans="1:5" x14ac:dyDescent="0.3">
      <c r="A6" s="26" t="s">
        <v>103</v>
      </c>
      <c r="B6" s="37"/>
      <c r="C6" s="38"/>
      <c r="D6" s="39">
        <v>182.32</v>
      </c>
    </row>
    <row r="7" spans="1:5" x14ac:dyDescent="0.3">
      <c r="A7" s="26" t="s">
        <v>177</v>
      </c>
      <c r="B7" s="37"/>
      <c r="C7" s="38"/>
      <c r="D7" s="39">
        <v>50</v>
      </c>
    </row>
    <row r="8" spans="1:5" hidden="1" x14ac:dyDescent="0.3">
      <c r="A8" s="26" t="s">
        <v>81</v>
      </c>
      <c r="B8" s="37"/>
      <c r="C8" s="38"/>
      <c r="D8" s="39"/>
    </row>
    <row r="9" spans="1:5" x14ac:dyDescent="0.3">
      <c r="A9" s="26" t="s">
        <v>168</v>
      </c>
      <c r="B9" s="37"/>
      <c r="C9" s="38">
        <v>91.82</v>
      </c>
      <c r="D9" s="39"/>
    </row>
    <row r="10" spans="1:5" x14ac:dyDescent="0.3">
      <c r="A10" s="26" t="s">
        <v>171</v>
      </c>
      <c r="B10" s="37"/>
      <c r="C10" s="38">
        <v>136</v>
      </c>
      <c r="D10" s="39"/>
    </row>
    <row r="11" spans="1:5" hidden="1" x14ac:dyDescent="0.3">
      <c r="A11" s="26" t="s">
        <v>55</v>
      </c>
      <c r="B11" s="37"/>
      <c r="C11" s="38"/>
      <c r="D11" s="39"/>
    </row>
    <row r="12" spans="1:5" x14ac:dyDescent="0.3">
      <c r="A12" s="26" t="s">
        <v>65</v>
      </c>
      <c r="B12" s="37"/>
      <c r="C12" s="38"/>
      <c r="D12" s="39">
        <v>231</v>
      </c>
    </row>
    <row r="13" spans="1:5" x14ac:dyDescent="0.3">
      <c r="A13" s="26" t="s">
        <v>50</v>
      </c>
      <c r="B13" s="37"/>
      <c r="C13" s="38"/>
      <c r="D13" s="39"/>
      <c r="E13" s="38">
        <v>173.92</v>
      </c>
    </row>
    <row r="14" spans="1:5" x14ac:dyDescent="0.3">
      <c r="A14" s="26" t="s">
        <v>31</v>
      </c>
      <c r="B14" s="37"/>
      <c r="C14" s="38"/>
      <c r="D14" s="39"/>
      <c r="E14" s="38">
        <v>100</v>
      </c>
    </row>
    <row r="15" spans="1:5" x14ac:dyDescent="0.3">
      <c r="A15" s="26" t="s">
        <v>57</v>
      </c>
      <c r="B15" s="37"/>
      <c r="C15" s="38">
        <v>123.6</v>
      </c>
      <c r="D15" s="39"/>
    </row>
    <row r="16" spans="1:5" x14ac:dyDescent="0.3">
      <c r="A16" s="26" t="s">
        <v>46</v>
      </c>
      <c r="B16" s="37"/>
      <c r="C16" s="38">
        <v>101.88</v>
      </c>
      <c r="D16" s="39"/>
    </row>
    <row r="17" spans="1:5" x14ac:dyDescent="0.3">
      <c r="A17" s="26" t="s">
        <v>67</v>
      </c>
      <c r="B17" s="37"/>
      <c r="C17" s="38"/>
      <c r="D17" s="39">
        <v>140</v>
      </c>
    </row>
    <row r="18" spans="1:5" hidden="1" x14ac:dyDescent="0.3">
      <c r="A18" s="26" t="s">
        <v>90</v>
      </c>
      <c r="B18" s="37"/>
      <c r="C18" s="38"/>
      <c r="D18" s="39"/>
    </row>
    <row r="19" spans="1:5" hidden="1" x14ac:dyDescent="0.3">
      <c r="A19" s="26" t="s">
        <v>107</v>
      </c>
      <c r="B19" s="37"/>
      <c r="C19" s="38"/>
      <c r="D19" s="39"/>
    </row>
    <row r="20" spans="1:5" hidden="1" x14ac:dyDescent="0.3">
      <c r="A20" s="26" t="s">
        <v>68</v>
      </c>
      <c r="B20" s="37"/>
      <c r="C20" s="38"/>
      <c r="D20" s="39"/>
    </row>
    <row r="21" spans="1:5" x14ac:dyDescent="0.3">
      <c r="A21" s="26" t="s">
        <v>53</v>
      </c>
      <c r="B21" s="37"/>
      <c r="C21" s="38">
        <v>100</v>
      </c>
      <c r="D21" s="39"/>
    </row>
    <row r="22" spans="1:5" x14ac:dyDescent="0.3">
      <c r="A22" s="26" t="s">
        <v>41</v>
      </c>
      <c r="B22" s="37"/>
      <c r="C22" s="38">
        <v>110</v>
      </c>
      <c r="D22" s="39"/>
    </row>
    <row r="23" spans="1:5" x14ac:dyDescent="0.3">
      <c r="A23" s="26" t="s">
        <v>78</v>
      </c>
      <c r="B23" s="37"/>
      <c r="C23" s="38">
        <v>312</v>
      </c>
      <c r="D23" s="39"/>
    </row>
    <row r="24" spans="1:5" hidden="1" x14ac:dyDescent="0.3">
      <c r="A24" s="26" t="s">
        <v>88</v>
      </c>
      <c r="B24" s="37"/>
      <c r="C24" s="38"/>
      <c r="D24" s="39"/>
    </row>
    <row r="25" spans="1:5" x14ac:dyDescent="0.3">
      <c r="A25" s="26" t="s">
        <v>109</v>
      </c>
      <c r="B25" s="37"/>
      <c r="C25" s="38">
        <v>100</v>
      </c>
      <c r="D25" s="39"/>
      <c r="E25" s="38">
        <v>75</v>
      </c>
    </row>
    <row r="26" spans="1:5" x14ac:dyDescent="0.3">
      <c r="A26" s="26" t="s">
        <v>56</v>
      </c>
      <c r="B26" s="37"/>
      <c r="C26" s="38">
        <v>315.3</v>
      </c>
      <c r="D26" s="39"/>
    </row>
    <row r="27" spans="1:5" x14ac:dyDescent="0.3">
      <c r="A27" s="26" t="s">
        <v>49</v>
      </c>
      <c r="B27" s="37"/>
      <c r="C27" s="38"/>
      <c r="D27" s="39">
        <v>150</v>
      </c>
    </row>
    <row r="28" spans="1:5" hidden="1" x14ac:dyDescent="0.3">
      <c r="A28" s="26" t="s">
        <v>97</v>
      </c>
      <c r="B28" s="37"/>
      <c r="C28" s="38"/>
      <c r="D28" s="39"/>
    </row>
    <row r="29" spans="1:5" x14ac:dyDescent="0.3">
      <c r="A29" s="26" t="s">
        <v>66</v>
      </c>
      <c r="B29" s="37"/>
      <c r="C29" s="38"/>
      <c r="D29" s="39"/>
      <c r="E29" s="38">
        <v>300</v>
      </c>
    </row>
    <row r="30" spans="1:5" hidden="1" x14ac:dyDescent="0.3">
      <c r="A30" s="26" t="s">
        <v>36</v>
      </c>
      <c r="B30" s="37"/>
      <c r="C30" s="38"/>
      <c r="D30" s="39"/>
    </row>
    <row r="31" spans="1:5" hidden="1" x14ac:dyDescent="0.3">
      <c r="A31" s="26" t="s">
        <v>149</v>
      </c>
      <c r="B31" s="37"/>
      <c r="C31" s="38"/>
      <c r="D31" s="39"/>
    </row>
    <row r="32" spans="1:5" x14ac:dyDescent="0.3">
      <c r="A32" s="26" t="s">
        <v>48</v>
      </c>
      <c r="B32" s="37"/>
      <c r="C32" s="38">
        <v>92</v>
      </c>
      <c r="D32" s="39"/>
    </row>
    <row r="33" spans="1:5" hidden="1" x14ac:dyDescent="0.3">
      <c r="A33" s="26" t="s">
        <v>98</v>
      </c>
      <c r="B33" s="37"/>
      <c r="C33" s="38"/>
      <c r="D33" s="39"/>
    </row>
    <row r="34" spans="1:5" x14ac:dyDescent="0.3">
      <c r="A34" s="26" t="s">
        <v>38</v>
      </c>
      <c r="B34" s="37"/>
      <c r="C34" s="38">
        <v>262.87</v>
      </c>
      <c r="D34" s="39"/>
    </row>
    <row r="35" spans="1:5" hidden="1" x14ac:dyDescent="0.3">
      <c r="A35" s="26" t="s">
        <v>101</v>
      </c>
      <c r="B35" s="37"/>
      <c r="C35" s="38"/>
      <c r="D35" s="39"/>
    </row>
    <row r="36" spans="1:5" x14ac:dyDescent="0.3">
      <c r="A36" s="26" t="s">
        <v>105</v>
      </c>
      <c r="B36" s="37"/>
      <c r="C36" s="38"/>
      <c r="D36" s="39">
        <v>367</v>
      </c>
    </row>
    <row r="37" spans="1:5" x14ac:dyDescent="0.3">
      <c r="A37" s="26" t="s">
        <v>30</v>
      </c>
      <c r="B37" s="37"/>
      <c r="C37" s="38">
        <v>1812</v>
      </c>
      <c r="D37" s="39"/>
    </row>
    <row r="38" spans="1:5" x14ac:dyDescent="0.3">
      <c r="A38" s="26" t="s">
        <v>72</v>
      </c>
      <c r="B38" s="37"/>
      <c r="C38" s="38">
        <v>100</v>
      </c>
      <c r="D38" s="39"/>
    </row>
    <row r="39" spans="1:5" x14ac:dyDescent="0.3">
      <c r="A39" s="26" t="s">
        <v>75</v>
      </c>
      <c r="B39" s="37"/>
      <c r="C39" s="38"/>
      <c r="D39" s="39">
        <v>148.5</v>
      </c>
    </row>
    <row r="40" spans="1:5" hidden="1" x14ac:dyDescent="0.3">
      <c r="A40" s="26" t="s">
        <v>34</v>
      </c>
      <c r="B40" s="37"/>
      <c r="C40" s="38"/>
      <c r="D40" s="39"/>
    </row>
    <row r="41" spans="1:5" hidden="1" x14ac:dyDescent="0.3">
      <c r="A41" s="26" t="s">
        <v>80</v>
      </c>
      <c r="B41" s="37"/>
      <c r="C41" s="38"/>
      <c r="D41" s="39"/>
    </row>
    <row r="42" spans="1:5" hidden="1" x14ac:dyDescent="0.3">
      <c r="A42" s="26" t="s">
        <v>112</v>
      </c>
      <c r="B42" s="37"/>
      <c r="C42" s="38"/>
      <c r="D42" s="39"/>
    </row>
    <row r="43" spans="1:5" hidden="1" x14ac:dyDescent="0.3">
      <c r="A43" s="26" t="s">
        <v>95</v>
      </c>
      <c r="B43" s="37"/>
      <c r="C43" s="38"/>
      <c r="D43" s="39"/>
    </row>
    <row r="44" spans="1:5" hidden="1" x14ac:dyDescent="0.3">
      <c r="A44" s="26" t="s">
        <v>73</v>
      </c>
      <c r="B44" s="37"/>
      <c r="C44" s="38"/>
      <c r="D44" s="39"/>
    </row>
    <row r="45" spans="1:5" x14ac:dyDescent="0.3">
      <c r="A45" s="26" t="s">
        <v>173</v>
      </c>
      <c r="B45" s="37"/>
      <c r="C45" s="38"/>
      <c r="D45" s="39">
        <v>75</v>
      </c>
    </row>
    <row r="46" spans="1:5" hidden="1" x14ac:dyDescent="0.3">
      <c r="A46" s="26" t="s">
        <v>60</v>
      </c>
      <c r="B46" s="37"/>
      <c r="C46" s="38"/>
      <c r="D46" s="39"/>
    </row>
    <row r="47" spans="1:5" x14ac:dyDescent="0.3">
      <c r="A47" s="26" t="s">
        <v>118</v>
      </c>
      <c r="B47" s="37"/>
      <c r="C47" s="38">
        <v>150</v>
      </c>
      <c r="D47" s="39"/>
      <c r="E47" s="38">
        <v>150</v>
      </c>
    </row>
    <row r="48" spans="1:5" x14ac:dyDescent="0.3">
      <c r="A48" s="26" t="s">
        <v>174</v>
      </c>
      <c r="B48" s="37"/>
      <c r="C48" s="38">
        <v>100</v>
      </c>
      <c r="D48" s="39"/>
    </row>
    <row r="49" spans="1:5" hidden="1" x14ac:dyDescent="0.3">
      <c r="A49" s="26" t="s">
        <v>117</v>
      </c>
      <c r="B49" s="37"/>
      <c r="C49" s="38"/>
      <c r="D49" s="39"/>
    </row>
    <row r="50" spans="1:5" hidden="1" x14ac:dyDescent="0.3">
      <c r="A50" s="26" t="s">
        <v>76</v>
      </c>
      <c r="B50" s="37"/>
      <c r="C50" s="38"/>
      <c r="D50" s="39"/>
    </row>
    <row r="51" spans="1:5" hidden="1" x14ac:dyDescent="0.3">
      <c r="A51" s="26" t="s">
        <v>145</v>
      </c>
      <c r="B51" s="37"/>
      <c r="C51" s="38"/>
      <c r="D51" s="39"/>
    </row>
    <row r="52" spans="1:5" hidden="1" x14ac:dyDescent="0.3">
      <c r="A52" s="26" t="s">
        <v>146</v>
      </c>
      <c r="B52" s="37"/>
      <c r="C52" s="38"/>
      <c r="D52" s="39"/>
    </row>
    <row r="53" spans="1:5" hidden="1" x14ac:dyDescent="0.3">
      <c r="A53" s="26" t="s">
        <v>79</v>
      </c>
      <c r="B53" s="37"/>
      <c r="C53" s="38"/>
      <c r="D53" s="39"/>
    </row>
    <row r="54" spans="1:5" hidden="1" x14ac:dyDescent="0.3">
      <c r="A54" s="26" t="s">
        <v>116</v>
      </c>
      <c r="B54" s="37"/>
      <c r="C54" s="38"/>
      <c r="D54" s="39"/>
    </row>
    <row r="55" spans="1:5" hidden="1" x14ac:dyDescent="0.3">
      <c r="A55" s="26" t="s">
        <v>32</v>
      </c>
      <c r="B55" s="37"/>
      <c r="C55" s="38"/>
      <c r="D55" s="39"/>
    </row>
    <row r="56" spans="1:5" x14ac:dyDescent="0.3">
      <c r="A56" s="26" t="s">
        <v>77</v>
      </c>
      <c r="B56" s="37"/>
      <c r="C56" s="38"/>
      <c r="D56" s="39"/>
      <c r="E56" s="38">
        <v>25</v>
      </c>
    </row>
    <row r="57" spans="1:5" x14ac:dyDescent="0.3">
      <c r="A57" s="26" t="s">
        <v>61</v>
      </c>
      <c r="B57" s="37"/>
      <c r="C57" s="38">
        <v>192.9</v>
      </c>
      <c r="D57" s="39"/>
    </row>
    <row r="58" spans="1:5" hidden="1" x14ac:dyDescent="0.3">
      <c r="A58" s="26" t="s">
        <v>110</v>
      </c>
      <c r="B58" s="37"/>
      <c r="C58" s="38"/>
      <c r="D58" s="39"/>
    </row>
    <row r="59" spans="1:5" x14ac:dyDescent="0.3">
      <c r="A59" s="26" t="s">
        <v>33</v>
      </c>
      <c r="B59" s="37"/>
      <c r="C59" s="38">
        <v>100</v>
      </c>
      <c r="D59" s="39">
        <v>100</v>
      </c>
    </row>
    <row r="60" spans="1:5" hidden="1" x14ac:dyDescent="0.3">
      <c r="A60" s="26" t="s">
        <v>99</v>
      </c>
      <c r="B60" s="37"/>
      <c r="C60" s="38"/>
      <c r="D60" s="39"/>
    </row>
    <row r="61" spans="1:5" x14ac:dyDescent="0.3">
      <c r="A61" s="26" t="s">
        <v>74</v>
      </c>
      <c r="B61" s="37"/>
      <c r="C61" s="38">
        <v>100</v>
      </c>
      <c r="D61" s="39"/>
      <c r="E61" s="38">
        <v>80</v>
      </c>
    </row>
    <row r="62" spans="1:5" x14ac:dyDescent="0.3">
      <c r="A62" s="26" t="s">
        <v>148</v>
      </c>
      <c r="B62" s="37"/>
      <c r="C62" s="38"/>
      <c r="D62" s="39"/>
      <c r="E62" s="38">
        <v>228.8</v>
      </c>
    </row>
    <row r="63" spans="1:5" hidden="1" x14ac:dyDescent="0.3">
      <c r="A63" s="26" t="s">
        <v>144</v>
      </c>
      <c r="B63" s="37"/>
      <c r="C63" s="38"/>
      <c r="D63" s="39"/>
    </row>
    <row r="64" spans="1:5" hidden="1" x14ac:dyDescent="0.3">
      <c r="A64" s="26" t="s">
        <v>115</v>
      </c>
      <c r="B64" s="37"/>
      <c r="C64" s="38"/>
      <c r="D64" s="39"/>
    </row>
    <row r="65" spans="1:5" x14ac:dyDescent="0.3">
      <c r="A65" s="26" t="s">
        <v>44</v>
      </c>
      <c r="B65" s="37"/>
      <c r="C65" s="38"/>
      <c r="D65" s="39"/>
      <c r="E65" s="38">
        <v>65</v>
      </c>
    </row>
    <row r="66" spans="1:5" x14ac:dyDescent="0.3">
      <c r="A66" s="26" t="s">
        <v>175</v>
      </c>
      <c r="B66" s="37"/>
      <c r="C66" s="38"/>
      <c r="D66" s="39">
        <v>147</v>
      </c>
    </row>
    <row r="67" spans="1:5" x14ac:dyDescent="0.3">
      <c r="A67" s="26" t="s">
        <v>58</v>
      </c>
      <c r="B67" s="37"/>
      <c r="C67" s="38">
        <v>50</v>
      </c>
      <c r="D67" s="39"/>
      <c r="E67" s="38">
        <v>100</v>
      </c>
    </row>
    <row r="68" spans="1:5" hidden="1" x14ac:dyDescent="0.3">
      <c r="A68" s="26" t="s">
        <v>63</v>
      </c>
      <c r="B68" s="37"/>
      <c r="C68" s="38"/>
      <c r="D68" s="39"/>
    </row>
    <row r="69" spans="1:5" hidden="1" x14ac:dyDescent="0.3">
      <c r="A69" s="26" t="s">
        <v>87</v>
      </c>
      <c r="B69" s="37"/>
      <c r="C69" s="38"/>
      <c r="D69" s="39"/>
    </row>
    <row r="70" spans="1:5" x14ac:dyDescent="0.3">
      <c r="A70" s="26" t="s">
        <v>37</v>
      </c>
      <c r="B70" s="37"/>
      <c r="C70" s="38">
        <v>176.39</v>
      </c>
      <c r="D70" s="39">
        <v>60</v>
      </c>
    </row>
    <row r="71" spans="1:5" x14ac:dyDescent="0.3">
      <c r="A71" s="26" t="s">
        <v>169</v>
      </c>
      <c r="B71" s="37"/>
      <c r="C71" s="38">
        <v>330</v>
      </c>
      <c r="D71" s="39"/>
    </row>
    <row r="72" spans="1:5" hidden="1" x14ac:dyDescent="0.3">
      <c r="A72" s="26" t="s">
        <v>100</v>
      </c>
      <c r="B72" s="37"/>
      <c r="C72" s="38"/>
      <c r="D72" s="39"/>
    </row>
    <row r="73" spans="1:5" hidden="1" x14ac:dyDescent="0.3">
      <c r="A73" s="26" t="s">
        <v>94</v>
      </c>
      <c r="B73" s="37"/>
      <c r="C73" s="38"/>
      <c r="D73" s="39"/>
    </row>
    <row r="74" spans="1:5" hidden="1" x14ac:dyDescent="0.3">
      <c r="A74" s="26" t="s">
        <v>42</v>
      </c>
      <c r="B74" s="37"/>
      <c r="C74" s="38"/>
      <c r="D74" s="39"/>
    </row>
    <row r="75" spans="1:5" hidden="1" x14ac:dyDescent="0.3">
      <c r="A75" s="26" t="s">
        <v>102</v>
      </c>
      <c r="B75" s="37"/>
      <c r="C75" s="38"/>
      <c r="D75" s="39"/>
    </row>
    <row r="76" spans="1:5" x14ac:dyDescent="0.3">
      <c r="A76" s="26" t="s">
        <v>96</v>
      </c>
      <c r="B76" s="37"/>
      <c r="C76" s="38"/>
      <c r="D76" s="39">
        <v>250</v>
      </c>
    </row>
    <row r="77" spans="1:5" hidden="1" x14ac:dyDescent="0.3">
      <c r="A77" s="26" t="s">
        <v>69</v>
      </c>
      <c r="B77" s="37"/>
      <c r="C77" s="38"/>
      <c r="D77" s="39"/>
    </row>
    <row r="78" spans="1:5" x14ac:dyDescent="0.3">
      <c r="A78" s="26" t="s">
        <v>183</v>
      </c>
      <c r="B78" s="37"/>
      <c r="C78" s="38"/>
      <c r="D78" s="39"/>
      <c r="E78" s="38">
        <v>31</v>
      </c>
    </row>
    <row r="79" spans="1:5" x14ac:dyDescent="0.3">
      <c r="A79" s="26" t="s">
        <v>170</v>
      </c>
      <c r="B79" s="37"/>
      <c r="C79" s="38">
        <v>60</v>
      </c>
      <c r="D79" s="39">
        <v>60</v>
      </c>
    </row>
    <row r="80" spans="1:5" x14ac:dyDescent="0.3">
      <c r="A80" s="26" t="s">
        <v>39</v>
      </c>
      <c r="B80" s="37"/>
      <c r="C80" s="38"/>
      <c r="D80" s="39">
        <v>100</v>
      </c>
    </row>
    <row r="81" spans="1:5" hidden="1" x14ac:dyDescent="0.3">
      <c r="A81" s="26" t="s">
        <v>89</v>
      </c>
      <c r="B81" s="37"/>
      <c r="C81" s="38"/>
      <c r="D81" s="39"/>
    </row>
    <row r="82" spans="1:5" x14ac:dyDescent="0.3">
      <c r="A82" s="26" t="s">
        <v>86</v>
      </c>
      <c r="B82" s="37"/>
      <c r="C82" s="38">
        <v>68.28</v>
      </c>
      <c r="D82" s="39"/>
      <c r="E82" s="38">
        <v>552</v>
      </c>
    </row>
    <row r="83" spans="1:5" x14ac:dyDescent="0.3">
      <c r="A83" s="26" t="s">
        <v>182</v>
      </c>
      <c r="B83" s="37"/>
      <c r="C83" s="38">
        <v>300</v>
      </c>
      <c r="D83" s="39"/>
      <c r="E83" s="38">
        <v>500</v>
      </c>
    </row>
    <row r="84" spans="1:5" x14ac:dyDescent="0.3">
      <c r="A84" s="26" t="s">
        <v>40</v>
      </c>
      <c r="B84" s="37"/>
      <c r="C84" s="38">
        <v>350</v>
      </c>
      <c r="D84" s="39"/>
    </row>
    <row r="85" spans="1:5" x14ac:dyDescent="0.3">
      <c r="A85" s="26" t="s">
        <v>40</v>
      </c>
      <c r="B85" s="37"/>
      <c r="C85" s="38">
        <v>55</v>
      </c>
      <c r="D85" s="39"/>
    </row>
    <row r="86" spans="1:5" x14ac:dyDescent="0.3">
      <c r="A86" s="26" t="s">
        <v>150</v>
      </c>
      <c r="B86" s="37"/>
      <c r="C86" s="38"/>
      <c r="D86" s="39"/>
      <c r="E86" s="38">
        <v>132</v>
      </c>
    </row>
    <row r="87" spans="1:5" hidden="1" x14ac:dyDescent="0.3">
      <c r="A87" s="26" t="s">
        <v>93</v>
      </c>
      <c r="B87" s="37"/>
      <c r="C87" s="38"/>
      <c r="D87" s="39"/>
    </row>
    <row r="88" spans="1:5" x14ac:dyDescent="0.3">
      <c r="A88" s="26" t="s">
        <v>180</v>
      </c>
      <c r="B88" s="37"/>
      <c r="C88" s="38"/>
      <c r="D88" s="39"/>
      <c r="E88" s="38">
        <v>150</v>
      </c>
    </row>
    <row r="89" spans="1:5" hidden="1" x14ac:dyDescent="0.3">
      <c r="A89" s="26" t="s">
        <v>62</v>
      </c>
      <c r="B89" s="37"/>
      <c r="C89" s="38"/>
      <c r="D89" s="39"/>
    </row>
    <row r="90" spans="1:5" ht="15" hidden="1" customHeight="1" x14ac:dyDescent="0.3">
      <c r="A90" s="26" t="s">
        <v>106</v>
      </c>
      <c r="B90" s="37"/>
      <c r="C90" s="38"/>
      <c r="D90" s="39"/>
    </row>
    <row r="91" spans="1:5" x14ac:dyDescent="0.3">
      <c r="A91" s="26"/>
      <c r="B91" s="37"/>
      <c r="C91" s="38"/>
      <c r="D91" s="39"/>
    </row>
    <row r="92" spans="1:5" x14ac:dyDescent="0.3">
      <c r="A92" s="26" t="s">
        <v>147</v>
      </c>
      <c r="B92" s="37"/>
      <c r="C92" s="38">
        <v>54</v>
      </c>
      <c r="D92" s="39"/>
    </row>
    <row r="93" spans="1:5" hidden="1" x14ac:dyDescent="0.3">
      <c r="A93" s="26" t="s">
        <v>64</v>
      </c>
      <c r="B93" s="37"/>
      <c r="C93" s="38"/>
      <c r="D93" s="39"/>
    </row>
    <row r="94" spans="1:5" x14ac:dyDescent="0.3">
      <c r="A94" s="26" t="s">
        <v>59</v>
      </c>
      <c r="B94" s="37"/>
      <c r="C94" s="38"/>
      <c r="D94" s="39">
        <v>29</v>
      </c>
    </row>
    <row r="95" spans="1:5" hidden="1" x14ac:dyDescent="0.3">
      <c r="A95" s="26" t="s">
        <v>71</v>
      </c>
      <c r="B95" s="37"/>
      <c r="C95" s="38"/>
      <c r="D95" s="39"/>
    </row>
    <row r="96" spans="1:5" x14ac:dyDescent="0.3">
      <c r="A96" s="26" t="s">
        <v>179</v>
      </c>
      <c r="B96" s="37"/>
      <c r="C96" s="38"/>
      <c r="D96" s="39">
        <v>50</v>
      </c>
    </row>
    <row r="97" spans="1:5" x14ac:dyDescent="0.3">
      <c r="A97" s="26" t="s">
        <v>35</v>
      </c>
      <c r="B97" s="37"/>
      <c r="C97" s="38"/>
      <c r="D97" s="39"/>
      <c r="E97" s="38">
        <v>105.25</v>
      </c>
    </row>
    <row r="98" spans="1:5" x14ac:dyDescent="0.3">
      <c r="A98" s="26" t="s">
        <v>82</v>
      </c>
      <c r="B98" s="37"/>
      <c r="C98" s="38"/>
      <c r="D98" s="39"/>
      <c r="E98" s="38">
        <v>120</v>
      </c>
    </row>
    <row r="99" spans="1:5" x14ac:dyDescent="0.3">
      <c r="A99" s="26" t="s">
        <v>176</v>
      </c>
      <c r="B99" s="37"/>
      <c r="C99" s="38"/>
      <c r="D99" s="39">
        <v>37.5</v>
      </c>
    </row>
    <row r="100" spans="1:5" x14ac:dyDescent="0.3">
      <c r="A100" s="26" t="s">
        <v>84</v>
      </c>
      <c r="B100" s="37"/>
      <c r="C100" s="38">
        <v>5831.07</v>
      </c>
      <c r="D100" s="39">
        <v>2409.61</v>
      </c>
      <c r="E100" s="38">
        <v>3330.72</v>
      </c>
    </row>
    <row r="101" spans="1:5" x14ac:dyDescent="0.3">
      <c r="E101" s="40"/>
    </row>
    <row r="102" spans="1:5" x14ac:dyDescent="0.3">
      <c r="E102" s="40"/>
    </row>
    <row r="103" spans="1:5" x14ac:dyDescent="0.3">
      <c r="E103" s="40"/>
    </row>
    <row r="104" spans="1:5" x14ac:dyDescent="0.3">
      <c r="E104" s="40"/>
    </row>
    <row r="105" spans="1:5" x14ac:dyDescent="0.3">
      <c r="E105" s="40"/>
    </row>
    <row r="106" spans="1:5" x14ac:dyDescent="0.3">
      <c r="E106" s="40"/>
    </row>
    <row r="107" spans="1:5" x14ac:dyDescent="0.3">
      <c r="E107" s="40"/>
    </row>
    <row r="108" spans="1:5" x14ac:dyDescent="0.3">
      <c r="E108" s="40"/>
    </row>
    <row r="109" spans="1:5" x14ac:dyDescent="0.3">
      <c r="E109" s="40"/>
    </row>
    <row r="110" spans="1:5" x14ac:dyDescent="0.3">
      <c r="E110" s="40"/>
    </row>
    <row r="111" spans="1:5" x14ac:dyDescent="0.3">
      <c r="E111" s="40"/>
    </row>
    <row r="112" spans="1:5" x14ac:dyDescent="0.3">
      <c r="E112" s="40"/>
    </row>
    <row r="113" spans="5:5" x14ac:dyDescent="0.3">
      <c r="E113" s="40"/>
    </row>
    <row r="114" spans="5:5" x14ac:dyDescent="0.3">
      <c r="E114" s="40"/>
    </row>
    <row r="115" spans="5:5" x14ac:dyDescent="0.3">
      <c r="E115" s="40"/>
    </row>
    <row r="116" spans="5:5" x14ac:dyDescent="0.3">
      <c r="E116" s="40"/>
    </row>
    <row r="117" spans="5:5" x14ac:dyDescent="0.3">
      <c r="E117" s="40"/>
    </row>
    <row r="118" spans="5:5" x14ac:dyDescent="0.3">
      <c r="E118" s="40"/>
    </row>
    <row r="119" spans="5:5" x14ac:dyDescent="0.3">
      <c r="E119" s="40"/>
    </row>
    <row r="120" spans="5:5" x14ac:dyDescent="0.3">
      <c r="E120" s="40"/>
    </row>
    <row r="121" spans="5:5" x14ac:dyDescent="0.3">
      <c r="E121" s="40"/>
    </row>
    <row r="122" spans="5:5" x14ac:dyDescent="0.3">
      <c r="E122" s="40"/>
    </row>
    <row r="123" spans="5:5" x14ac:dyDescent="0.3">
      <c r="E123" s="40"/>
    </row>
    <row r="124" spans="5:5" x14ac:dyDescent="0.3">
      <c r="E124" s="40"/>
    </row>
    <row r="125" spans="5:5" x14ac:dyDescent="0.3">
      <c r="E125" s="40"/>
    </row>
    <row r="126" spans="5:5" x14ac:dyDescent="0.3">
      <c r="E126" s="40"/>
    </row>
    <row r="127" spans="5:5" x14ac:dyDescent="0.3">
      <c r="E127" s="40"/>
    </row>
    <row r="128" spans="5:5" x14ac:dyDescent="0.3">
      <c r="E128" s="40"/>
    </row>
    <row r="129" spans="5:5" x14ac:dyDescent="0.3">
      <c r="E129" s="40"/>
    </row>
    <row r="130" spans="5:5" x14ac:dyDescent="0.3">
      <c r="E130" s="40"/>
    </row>
    <row r="131" spans="5:5" x14ac:dyDescent="0.3">
      <c r="E131" s="40"/>
    </row>
    <row r="132" spans="5:5" x14ac:dyDescent="0.3">
      <c r="E132" s="40"/>
    </row>
    <row r="133" spans="5:5" x14ac:dyDescent="0.3">
      <c r="E133" s="40"/>
    </row>
    <row r="134" spans="5:5" x14ac:dyDescent="0.3">
      <c r="E134" s="40"/>
    </row>
    <row r="135" spans="5:5" x14ac:dyDescent="0.3">
      <c r="E135" s="40"/>
    </row>
    <row r="136" spans="5:5" x14ac:dyDescent="0.3">
      <c r="E136" s="40"/>
    </row>
    <row r="137" spans="5:5" x14ac:dyDescent="0.3">
      <c r="E137" s="40"/>
    </row>
    <row r="138" spans="5:5" x14ac:dyDescent="0.3">
      <c r="E138" s="40"/>
    </row>
    <row r="139" spans="5:5" x14ac:dyDescent="0.3">
      <c r="E139" s="40"/>
    </row>
    <row r="140" spans="5:5" x14ac:dyDescent="0.3">
      <c r="E140" s="40"/>
    </row>
    <row r="141" spans="5:5" x14ac:dyDescent="0.3">
      <c r="E141" s="40"/>
    </row>
    <row r="142" spans="5:5" x14ac:dyDescent="0.3">
      <c r="E142" s="40"/>
    </row>
    <row r="143" spans="5:5" x14ac:dyDescent="0.3">
      <c r="E143" s="40"/>
    </row>
    <row r="144" spans="5:5" x14ac:dyDescent="0.3">
      <c r="E144" s="40"/>
    </row>
    <row r="145" spans="5:5" x14ac:dyDescent="0.3">
      <c r="E145" s="40"/>
    </row>
    <row r="146" spans="5:5" x14ac:dyDescent="0.3">
      <c r="E146" s="40"/>
    </row>
    <row r="147" spans="5:5" x14ac:dyDescent="0.3">
      <c r="E147" s="40"/>
    </row>
    <row r="148" spans="5:5" x14ac:dyDescent="0.3">
      <c r="E148" s="40"/>
    </row>
    <row r="149" spans="5:5" x14ac:dyDescent="0.3">
      <c r="E149" s="40"/>
    </row>
    <row r="150" spans="5:5" x14ac:dyDescent="0.3">
      <c r="E150" s="40"/>
    </row>
    <row r="151" spans="5:5" x14ac:dyDescent="0.3">
      <c r="E151" s="40"/>
    </row>
    <row r="152" spans="5:5" x14ac:dyDescent="0.3">
      <c r="E152" s="40"/>
    </row>
    <row r="153" spans="5:5" x14ac:dyDescent="0.3">
      <c r="E153" s="40"/>
    </row>
    <row r="154" spans="5:5" x14ac:dyDescent="0.3">
      <c r="E154" s="40"/>
    </row>
    <row r="155" spans="5:5" x14ac:dyDescent="0.3">
      <c r="E155" s="40"/>
    </row>
    <row r="156" spans="5:5" x14ac:dyDescent="0.3">
      <c r="E156" s="40"/>
    </row>
    <row r="157" spans="5:5" x14ac:dyDescent="0.3">
      <c r="E157" s="40"/>
    </row>
    <row r="158" spans="5:5" x14ac:dyDescent="0.3">
      <c r="E158" s="40"/>
    </row>
    <row r="159" spans="5:5" x14ac:dyDescent="0.3">
      <c r="E159" s="40"/>
    </row>
    <row r="160" spans="5:5" x14ac:dyDescent="0.3">
      <c r="E160" s="40"/>
    </row>
    <row r="161" spans="5:5" x14ac:dyDescent="0.3">
      <c r="E161" s="40"/>
    </row>
    <row r="162" spans="5:5" x14ac:dyDescent="0.3">
      <c r="E162" s="40"/>
    </row>
    <row r="163" spans="5:5" x14ac:dyDescent="0.3">
      <c r="E163" s="40"/>
    </row>
    <row r="164" spans="5:5" x14ac:dyDescent="0.3">
      <c r="E164" s="40"/>
    </row>
    <row r="165" spans="5:5" x14ac:dyDescent="0.3">
      <c r="E165" s="40"/>
    </row>
    <row r="166" spans="5:5" x14ac:dyDescent="0.3">
      <c r="E166" s="40"/>
    </row>
    <row r="167" spans="5:5" x14ac:dyDescent="0.3">
      <c r="E167" s="40"/>
    </row>
    <row r="168" spans="5:5" x14ac:dyDescent="0.3">
      <c r="E168" s="40"/>
    </row>
    <row r="169" spans="5:5" x14ac:dyDescent="0.3">
      <c r="E169" s="40"/>
    </row>
    <row r="170" spans="5:5" x14ac:dyDescent="0.3">
      <c r="E170" s="40"/>
    </row>
    <row r="171" spans="5:5" x14ac:dyDescent="0.3">
      <c r="E171" s="40"/>
    </row>
    <row r="172" spans="5:5" x14ac:dyDescent="0.3">
      <c r="E172" s="40"/>
    </row>
    <row r="173" spans="5:5" x14ac:dyDescent="0.3">
      <c r="E173" s="40"/>
    </row>
    <row r="174" spans="5:5" x14ac:dyDescent="0.3">
      <c r="E174" s="40"/>
    </row>
    <row r="175" spans="5:5" x14ac:dyDescent="0.3">
      <c r="E175" s="40"/>
    </row>
    <row r="176" spans="5:5" x14ac:dyDescent="0.3">
      <c r="E176" s="40"/>
    </row>
    <row r="177" spans="5:5" x14ac:dyDescent="0.3">
      <c r="E177" s="40"/>
    </row>
    <row r="178" spans="5:5" x14ac:dyDescent="0.3">
      <c r="E178" s="40"/>
    </row>
    <row r="179" spans="5:5" x14ac:dyDescent="0.3">
      <c r="E179" s="40"/>
    </row>
    <row r="180" spans="5:5" x14ac:dyDescent="0.3">
      <c r="E180" s="40"/>
    </row>
    <row r="181" spans="5:5" x14ac:dyDescent="0.3">
      <c r="E181" s="40"/>
    </row>
    <row r="182" spans="5:5" x14ac:dyDescent="0.3">
      <c r="E182" s="40"/>
    </row>
    <row r="183" spans="5:5" x14ac:dyDescent="0.3">
      <c r="E183" s="40"/>
    </row>
    <row r="184" spans="5:5" x14ac:dyDescent="0.3">
      <c r="E184" s="40"/>
    </row>
    <row r="185" spans="5:5" x14ac:dyDescent="0.3">
      <c r="E185" s="40"/>
    </row>
    <row r="186" spans="5:5" x14ac:dyDescent="0.3">
      <c r="E186" s="40"/>
    </row>
    <row r="187" spans="5:5" x14ac:dyDescent="0.3">
      <c r="E187" s="40"/>
    </row>
    <row r="188" spans="5:5" x14ac:dyDescent="0.3">
      <c r="E188" s="40"/>
    </row>
    <row r="189" spans="5:5" x14ac:dyDescent="0.3">
      <c r="E189" s="40"/>
    </row>
    <row r="190" spans="5:5" x14ac:dyDescent="0.3">
      <c r="E190" s="40"/>
    </row>
    <row r="191" spans="5:5" x14ac:dyDescent="0.3">
      <c r="E191" s="40"/>
    </row>
    <row r="192" spans="5:5" x14ac:dyDescent="0.3">
      <c r="E192" s="40"/>
    </row>
    <row r="193" spans="5:5" x14ac:dyDescent="0.3">
      <c r="E193" s="40"/>
    </row>
    <row r="194" spans="5:5" x14ac:dyDescent="0.3">
      <c r="E194" s="40"/>
    </row>
    <row r="195" spans="5:5" x14ac:dyDescent="0.3">
      <c r="E195" s="40"/>
    </row>
    <row r="196" spans="5:5" x14ac:dyDescent="0.3">
      <c r="E196" s="40"/>
    </row>
    <row r="197" spans="5:5" x14ac:dyDescent="0.3">
      <c r="E197" s="40"/>
    </row>
    <row r="198" spans="5:5" x14ac:dyDescent="0.3">
      <c r="E198" s="40"/>
    </row>
    <row r="199" spans="5:5" x14ac:dyDescent="0.3">
      <c r="E199" s="40"/>
    </row>
    <row r="200" spans="5:5" x14ac:dyDescent="0.3">
      <c r="E200" s="40"/>
    </row>
    <row r="201" spans="5:5" x14ac:dyDescent="0.3">
      <c r="E201" s="40"/>
    </row>
    <row r="202" spans="5:5" x14ac:dyDescent="0.3">
      <c r="E202" s="40"/>
    </row>
    <row r="203" spans="5:5" x14ac:dyDescent="0.3">
      <c r="E203" s="40"/>
    </row>
    <row r="204" spans="5:5" x14ac:dyDescent="0.3">
      <c r="E204" s="40"/>
    </row>
    <row r="205" spans="5:5" x14ac:dyDescent="0.3">
      <c r="E205" s="40"/>
    </row>
    <row r="206" spans="5:5" x14ac:dyDescent="0.3">
      <c r="E206" s="40"/>
    </row>
    <row r="207" spans="5:5" x14ac:dyDescent="0.3">
      <c r="E207" s="40"/>
    </row>
    <row r="208" spans="5:5" x14ac:dyDescent="0.3">
      <c r="E208" s="40"/>
    </row>
    <row r="209" spans="5:5" x14ac:dyDescent="0.3">
      <c r="E209" s="40"/>
    </row>
    <row r="210" spans="5:5" x14ac:dyDescent="0.3">
      <c r="E210" s="40"/>
    </row>
    <row r="211" spans="5:5" x14ac:dyDescent="0.3">
      <c r="E211" s="40"/>
    </row>
    <row r="212" spans="5:5" x14ac:dyDescent="0.3">
      <c r="E212" s="40"/>
    </row>
    <row r="213" spans="5:5" x14ac:dyDescent="0.3">
      <c r="E213" s="40"/>
    </row>
    <row r="214" spans="5:5" x14ac:dyDescent="0.3">
      <c r="E214" s="40"/>
    </row>
    <row r="215" spans="5:5" x14ac:dyDescent="0.3">
      <c r="E215" s="40"/>
    </row>
    <row r="216" spans="5:5" x14ac:dyDescent="0.3">
      <c r="E216" s="40"/>
    </row>
    <row r="217" spans="5:5" x14ac:dyDescent="0.3">
      <c r="E217" s="40"/>
    </row>
    <row r="218" spans="5:5" x14ac:dyDescent="0.3">
      <c r="E218" s="40"/>
    </row>
    <row r="219" spans="5:5" x14ac:dyDescent="0.3">
      <c r="E219" s="40"/>
    </row>
    <row r="220" spans="5:5" x14ac:dyDescent="0.3">
      <c r="E220" s="40"/>
    </row>
    <row r="221" spans="5:5" x14ac:dyDescent="0.3">
      <c r="E221" s="40"/>
    </row>
    <row r="222" spans="5:5" x14ac:dyDescent="0.3">
      <c r="E222" s="40"/>
    </row>
    <row r="223" spans="5:5" x14ac:dyDescent="0.3">
      <c r="E223" s="40"/>
    </row>
    <row r="224" spans="5:5" x14ac:dyDescent="0.3">
      <c r="E224" s="40"/>
    </row>
    <row r="225" spans="5:5" x14ac:dyDescent="0.3">
      <c r="E225" s="40"/>
    </row>
    <row r="226" spans="5:5" x14ac:dyDescent="0.3">
      <c r="E226" s="40"/>
    </row>
    <row r="227" spans="5:5" x14ac:dyDescent="0.3">
      <c r="E227" s="40"/>
    </row>
  </sheetData>
  <pageMargins left="0.7" right="0.7" top="0.25" bottom="0.25" header="0.05" footer="0"/>
  <pageSetup scale="8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EE0D7-8B74-4C84-8D65-D67CD06F8BCC}">
  <dimension ref="A1:F23"/>
  <sheetViews>
    <sheetView workbookViewId="0">
      <selection activeCell="M7" sqref="M7:M8"/>
    </sheetView>
  </sheetViews>
  <sheetFormatPr defaultRowHeight="14.4" x14ac:dyDescent="0.3"/>
  <cols>
    <col min="1" max="1" width="17.44140625" customWidth="1"/>
    <col min="2" max="4" width="10.5546875" bestFit="1" customWidth="1"/>
  </cols>
  <sheetData>
    <row r="1" spans="1:6" x14ac:dyDescent="0.3">
      <c r="B1">
        <v>2021</v>
      </c>
      <c r="C1">
        <v>2022</v>
      </c>
      <c r="D1">
        <v>2023</v>
      </c>
    </row>
    <row r="2" spans="1:6" x14ac:dyDescent="0.3">
      <c r="A2" t="s">
        <v>119</v>
      </c>
      <c r="B2" s="23">
        <v>720</v>
      </c>
      <c r="C2" s="23">
        <v>750</v>
      </c>
      <c r="D2" s="23">
        <v>750</v>
      </c>
    </row>
    <row r="3" spans="1:6" x14ac:dyDescent="0.3">
      <c r="A3" t="s">
        <v>120</v>
      </c>
      <c r="B3" s="23">
        <v>33</v>
      </c>
      <c r="C3" s="23">
        <v>35</v>
      </c>
      <c r="D3" s="23">
        <v>0</v>
      </c>
      <c r="F3" t="s">
        <v>134</v>
      </c>
    </row>
    <row r="4" spans="1:6" x14ac:dyDescent="0.3">
      <c r="A4" t="s">
        <v>121</v>
      </c>
      <c r="B4" s="23">
        <v>180</v>
      </c>
      <c r="C4" s="23">
        <v>225</v>
      </c>
      <c r="D4" s="23">
        <v>250</v>
      </c>
      <c r="F4" t="s">
        <v>136</v>
      </c>
    </row>
    <row r="5" spans="1:6" x14ac:dyDescent="0.3">
      <c r="A5" t="s">
        <v>133</v>
      </c>
      <c r="B5" s="23">
        <v>85</v>
      </c>
      <c r="C5" s="23">
        <v>125</v>
      </c>
      <c r="D5" s="23">
        <v>140</v>
      </c>
    </row>
    <row r="6" spans="1:6" x14ac:dyDescent="0.3">
      <c r="A6" t="s">
        <v>122</v>
      </c>
      <c r="B6" s="23">
        <v>90</v>
      </c>
      <c r="C6" s="23">
        <v>90</v>
      </c>
      <c r="D6" s="23">
        <v>100</v>
      </c>
    </row>
    <row r="7" spans="1:6" x14ac:dyDescent="0.3">
      <c r="A7" t="s">
        <v>123</v>
      </c>
      <c r="B7" s="23">
        <v>390</v>
      </c>
      <c r="C7" s="23">
        <v>390</v>
      </c>
      <c r="D7" s="23">
        <v>350</v>
      </c>
    </row>
    <row r="8" spans="1:6" x14ac:dyDescent="0.3">
      <c r="A8" t="s">
        <v>124</v>
      </c>
      <c r="B8" s="23">
        <v>65</v>
      </c>
      <c r="C8" s="23">
        <v>75</v>
      </c>
      <c r="D8" s="23">
        <v>50</v>
      </c>
      <c r="F8" t="s">
        <v>137</v>
      </c>
    </row>
    <row r="9" spans="1:6" x14ac:dyDescent="0.3">
      <c r="A9" t="s">
        <v>125</v>
      </c>
      <c r="B9" s="23">
        <v>208</v>
      </c>
      <c r="C9" s="23">
        <v>215</v>
      </c>
      <c r="D9" s="23">
        <v>225</v>
      </c>
    </row>
    <row r="10" spans="1:6" x14ac:dyDescent="0.3">
      <c r="A10" t="s">
        <v>126</v>
      </c>
      <c r="B10" s="23">
        <v>25</v>
      </c>
      <c r="C10" s="23">
        <v>30</v>
      </c>
      <c r="D10" s="23">
        <v>30</v>
      </c>
    </row>
    <row r="11" spans="1:6" x14ac:dyDescent="0.3">
      <c r="A11" t="s">
        <v>127</v>
      </c>
      <c r="B11" s="23">
        <v>1250</v>
      </c>
      <c r="C11" s="23">
        <v>1350</v>
      </c>
      <c r="D11" s="23">
        <v>1500</v>
      </c>
    </row>
    <row r="12" spans="1:6" x14ac:dyDescent="0.3">
      <c r="A12" t="s">
        <v>128</v>
      </c>
      <c r="B12" s="23">
        <v>255</v>
      </c>
      <c r="C12" s="23">
        <v>260</v>
      </c>
      <c r="D12" s="23">
        <v>275</v>
      </c>
    </row>
    <row r="13" spans="1:6" x14ac:dyDescent="0.3">
      <c r="A13" t="s">
        <v>129</v>
      </c>
      <c r="B13" s="23">
        <v>380</v>
      </c>
      <c r="C13" s="23">
        <v>400</v>
      </c>
      <c r="D13" s="23">
        <v>400</v>
      </c>
    </row>
    <row r="14" spans="1:6" x14ac:dyDescent="0.3">
      <c r="A14" t="s">
        <v>130</v>
      </c>
      <c r="B14" s="23">
        <v>20</v>
      </c>
      <c r="C14" s="23">
        <v>20</v>
      </c>
      <c r="D14" s="23">
        <v>25</v>
      </c>
    </row>
    <row r="15" spans="1:6" x14ac:dyDescent="0.3">
      <c r="A15" t="s">
        <v>131</v>
      </c>
      <c r="B15" s="23">
        <v>25</v>
      </c>
      <c r="C15" s="23">
        <v>25</v>
      </c>
      <c r="D15" s="23">
        <v>25</v>
      </c>
    </row>
    <row r="16" spans="1:6" x14ac:dyDescent="0.3">
      <c r="A16" t="s">
        <v>132</v>
      </c>
      <c r="B16" s="23">
        <v>0</v>
      </c>
      <c r="C16" s="23">
        <v>0</v>
      </c>
      <c r="D16" s="23">
        <v>105</v>
      </c>
      <c r="F16" t="s">
        <v>135</v>
      </c>
    </row>
    <row r="17" spans="1:6" x14ac:dyDescent="0.3">
      <c r="A17" t="s">
        <v>24</v>
      </c>
      <c r="B17" s="23">
        <v>3726</v>
      </c>
      <c r="C17" s="23">
        <v>3990</v>
      </c>
      <c r="D17" s="23">
        <v>4225</v>
      </c>
    </row>
    <row r="19" spans="1:6" x14ac:dyDescent="0.3">
      <c r="A19" t="s">
        <v>138</v>
      </c>
    </row>
    <row r="20" spans="1:6" x14ac:dyDescent="0.3">
      <c r="A20" t="s">
        <v>139</v>
      </c>
      <c r="B20" s="29">
        <v>1500</v>
      </c>
      <c r="F20" t="s">
        <v>141</v>
      </c>
    </row>
    <row r="21" spans="1:6" x14ac:dyDescent="0.3">
      <c r="A21" t="s">
        <v>140</v>
      </c>
      <c r="B21">
        <v>900</v>
      </c>
      <c r="F21" t="s">
        <v>142</v>
      </c>
    </row>
    <row r="23" spans="1:6" x14ac:dyDescent="0.3">
      <c r="A23" t="s">
        <v>143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40C73-1BE4-4ECD-B19D-AEA89186725A}">
  <dimension ref="A1:D18"/>
  <sheetViews>
    <sheetView workbookViewId="0">
      <selection activeCell="G8" sqref="G8"/>
    </sheetView>
  </sheetViews>
  <sheetFormatPr defaultRowHeight="14.4" x14ac:dyDescent="0.3"/>
  <cols>
    <col min="1" max="1" width="15.5546875" customWidth="1"/>
    <col min="2" max="2" width="14.5546875" bestFit="1" customWidth="1"/>
    <col min="3" max="3" width="12.33203125" bestFit="1" customWidth="1"/>
  </cols>
  <sheetData>
    <row r="1" spans="1:4" ht="18" x14ac:dyDescent="0.35">
      <c r="A1" s="32" t="s">
        <v>165</v>
      </c>
      <c r="B1" s="32"/>
      <c r="C1" s="33"/>
      <c r="D1" s="31"/>
    </row>
    <row r="2" spans="1:4" ht="18" x14ac:dyDescent="0.35">
      <c r="A2" s="32"/>
      <c r="B2" s="32"/>
      <c r="C2" s="33"/>
      <c r="D2" s="31"/>
    </row>
    <row r="3" spans="1:4" ht="18" x14ac:dyDescent="0.35">
      <c r="A3" s="34" t="s">
        <v>164</v>
      </c>
      <c r="B3" s="35">
        <v>2400</v>
      </c>
      <c r="C3" s="34"/>
      <c r="D3" s="31"/>
    </row>
    <row r="4" spans="1:4" ht="18" x14ac:dyDescent="0.35">
      <c r="A4" s="34" t="s">
        <v>151</v>
      </c>
      <c r="B4" s="35">
        <v>2000</v>
      </c>
      <c r="C4" s="34"/>
      <c r="D4" s="31"/>
    </row>
    <row r="5" spans="1:4" ht="18" x14ac:dyDescent="0.35">
      <c r="A5" s="34" t="s">
        <v>160</v>
      </c>
      <c r="B5" s="35">
        <v>1200</v>
      </c>
      <c r="C5" s="34"/>
      <c r="D5" s="31"/>
    </row>
    <row r="6" spans="1:4" ht="18" x14ac:dyDescent="0.35">
      <c r="A6" s="34" t="s">
        <v>155</v>
      </c>
      <c r="B6" s="35">
        <v>900</v>
      </c>
      <c r="C6" s="34"/>
      <c r="D6" s="31"/>
    </row>
    <row r="7" spans="1:4" ht="18" x14ac:dyDescent="0.35">
      <c r="A7" s="34" t="s">
        <v>162</v>
      </c>
      <c r="B7" s="35">
        <v>500</v>
      </c>
      <c r="C7" s="34"/>
      <c r="D7" s="31" t="s">
        <v>7</v>
      </c>
    </row>
    <row r="8" spans="1:4" ht="18" x14ac:dyDescent="0.35">
      <c r="A8" s="34" t="s">
        <v>163</v>
      </c>
      <c r="B8" s="35">
        <v>500</v>
      </c>
      <c r="C8" s="34"/>
      <c r="D8" s="31"/>
    </row>
    <row r="9" spans="1:4" ht="18" x14ac:dyDescent="0.35">
      <c r="A9" s="34" t="s">
        <v>153</v>
      </c>
      <c r="B9" s="35">
        <v>250</v>
      </c>
      <c r="C9" s="34"/>
      <c r="D9" s="31"/>
    </row>
    <row r="10" spans="1:4" ht="18" x14ac:dyDescent="0.35">
      <c r="A10" s="34" t="s">
        <v>156</v>
      </c>
      <c r="B10" s="35">
        <v>200</v>
      </c>
      <c r="C10" s="34"/>
      <c r="D10" s="31"/>
    </row>
    <row r="11" spans="1:4" ht="18" x14ac:dyDescent="0.35">
      <c r="A11" s="34" t="s">
        <v>157</v>
      </c>
      <c r="B11" s="35">
        <v>200</v>
      </c>
      <c r="C11" s="34"/>
      <c r="D11" s="31"/>
    </row>
    <row r="12" spans="1:4" ht="18" x14ac:dyDescent="0.35">
      <c r="A12" s="34" t="s">
        <v>158</v>
      </c>
      <c r="B12" s="35">
        <v>200</v>
      </c>
      <c r="C12" s="34"/>
      <c r="D12" s="31" t="s">
        <v>7</v>
      </c>
    </row>
    <row r="13" spans="1:4" ht="18" x14ac:dyDescent="0.35">
      <c r="A13" s="34" t="s">
        <v>154</v>
      </c>
      <c r="B13" s="35">
        <v>150</v>
      </c>
      <c r="C13" s="34"/>
      <c r="D13" s="31"/>
    </row>
    <row r="14" spans="1:4" ht="18" x14ac:dyDescent="0.35">
      <c r="A14" s="34" t="s">
        <v>159</v>
      </c>
      <c r="B14" s="35">
        <v>150</v>
      </c>
      <c r="C14" s="34"/>
      <c r="D14" s="31"/>
    </row>
    <row r="15" spans="1:4" ht="18" x14ac:dyDescent="0.35">
      <c r="A15" s="34" t="s">
        <v>161</v>
      </c>
      <c r="B15" s="35">
        <v>100</v>
      </c>
      <c r="C15" s="34"/>
      <c r="D15" s="31"/>
    </row>
    <row r="16" spans="1:4" ht="18" x14ac:dyDescent="0.35">
      <c r="A16" s="34" t="s">
        <v>152</v>
      </c>
      <c r="B16" s="35">
        <v>60</v>
      </c>
      <c r="C16" s="34"/>
      <c r="D16" s="31"/>
    </row>
    <row r="17" spans="1:4" ht="18" x14ac:dyDescent="0.35">
      <c r="A17" s="34"/>
      <c r="B17" s="35">
        <v>8810</v>
      </c>
      <c r="C17" s="35">
        <f>B17/12</f>
        <v>734.16666666666663</v>
      </c>
      <c r="D17" s="31"/>
    </row>
    <row r="18" spans="1:4" ht="18" x14ac:dyDescent="0.35">
      <c r="A18" s="34"/>
      <c r="B18" s="34" t="s">
        <v>166</v>
      </c>
      <c r="C18" s="34" t="s">
        <v>167</v>
      </c>
      <c r="D18" s="31"/>
    </row>
  </sheetData>
  <sortState xmlns:xlrd2="http://schemas.microsoft.com/office/spreadsheetml/2017/richdata2" ref="A3:B16">
    <sortCondition descending="1" ref="B3:B16"/>
  </sortState>
  <pageMargins left="1" right="1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1"/>
  <sheetViews>
    <sheetView showRowColHeaders="0" workbookViewId="0">
      <selection activeCell="I17" sqref="I17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41">
        <v>44593</v>
      </c>
      <c r="C1" s="42"/>
      <c r="D1" s="42"/>
      <c r="E1" s="42"/>
      <c r="F1" s="4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43" t="s">
        <v>0</v>
      </c>
      <c r="C3" s="42"/>
      <c r="D3" s="42"/>
      <c r="E3" s="42"/>
      <c r="F3" s="4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1308</v>
      </c>
      <c r="D6" s="7">
        <v>1512.57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161</v>
      </c>
      <c r="D7" s="7">
        <v>0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28</v>
      </c>
      <c r="C8" s="7">
        <v>0</v>
      </c>
      <c r="D8" s="7">
        <v>0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>
        <v>420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7926.53</v>
      </c>
      <c r="D10" s="7">
        <v>7630.15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1476</v>
      </c>
      <c r="D11" s="7">
        <v>960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v>0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10871.529999999999</v>
      </c>
      <c r="D13" s="9">
        <f t="shared" si="0"/>
        <v>10522.72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v>6658.28</v>
      </c>
      <c r="D15" s="7">
        <v>6505.38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1122</v>
      </c>
      <c r="D16" s="7">
        <v>801.42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7780.28</v>
      </c>
      <c r="D17" s="9">
        <f t="shared" si="1"/>
        <v>7306.8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3091.2499999999991</v>
      </c>
      <c r="D19" s="10">
        <f t="shared" si="2"/>
        <v>3215.9199999999992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v>3702.44</v>
      </c>
      <c r="D21" s="7">
        <v>3917.76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thickBot="1" x14ac:dyDescent="0.35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thickBot="1" x14ac:dyDescent="0.35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3702.44</v>
      </c>
      <c r="D25" s="13">
        <f t="shared" si="3"/>
        <v>3917.76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"/>
      <c r="B27" s="14" t="s">
        <v>19</v>
      </c>
      <c r="C27" s="15">
        <f t="shared" ref="C27:E27" si="4">C19-C25</f>
        <v>-611.19000000000096</v>
      </c>
      <c r="D27" s="15">
        <f t="shared" si="4"/>
        <v>-701.84000000000106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Top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43" t="s">
        <v>20</v>
      </c>
      <c r="C30" s="42"/>
      <c r="D30" s="42"/>
      <c r="E30" s="42"/>
      <c r="F30" s="4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v>17560.64</v>
      </c>
      <c r="D32" s="7">
        <v>7374.2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-1250</v>
      </c>
      <c r="D33" s="17">
        <v>0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23954.94</v>
      </c>
      <c r="D34" s="7">
        <v>23924.91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thickBot="1" x14ac:dyDescent="0.35">
      <c r="A35" s="1"/>
      <c r="B35" s="1" t="s">
        <v>24</v>
      </c>
      <c r="C35" s="18">
        <f t="shared" ref="C35:E35" si="5">SUM(C32:C34)</f>
        <v>40265.58</v>
      </c>
      <c r="D35" s="18">
        <f t="shared" si="5"/>
        <v>31299.11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thickTop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30:F30"/>
    <mergeCell ref="B1:F1"/>
    <mergeCell ref="B3:F3"/>
  </mergeCells>
  <conditionalFormatting sqref="B1:F1">
    <cfRule type="notContainsBlanks" dxfId="6" priority="1">
      <formula>LEN(TRIM(B1))&gt;0</formula>
    </cfRule>
  </conditionalFormatting>
  <printOptions horizontalCentered="1"/>
  <pageMargins left="0.7" right="0.7" top="1.25" bottom="0.5" header="0" footer="0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0"/>
  <sheetViews>
    <sheetView topLeftCell="A3" workbookViewId="0">
      <selection activeCell="H46" sqref="H46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1">
        <v>44621</v>
      </c>
      <c r="C1" s="42"/>
      <c r="D1" s="42"/>
      <c r="E1" s="42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3" t="s">
        <v>0</v>
      </c>
      <c r="C3" s="42"/>
      <c r="D3" s="42"/>
      <c r="E3" s="42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3534</v>
      </c>
      <c r="D6" s="7">
        <v>1749.3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3">
      <c r="A8" s="1"/>
      <c r="B8" s="1" t="s">
        <v>28</v>
      </c>
      <c r="C8" s="7">
        <v>48.75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361</v>
      </c>
      <c r="E9" s="7" t="s">
        <v>7</v>
      </c>
    </row>
    <row r="10" spans="1:5" ht="15" customHeight="1" x14ac:dyDescent="0.3">
      <c r="A10" s="1"/>
      <c r="B10" s="1" t="s">
        <v>8</v>
      </c>
      <c r="C10" s="7">
        <v>7201</v>
      </c>
      <c r="D10" s="7">
        <v>5280.37</v>
      </c>
      <c r="E10" s="7"/>
    </row>
    <row r="11" spans="1:5" ht="15" customHeight="1" x14ac:dyDescent="0.3">
      <c r="A11" s="1"/>
      <c r="B11" s="1" t="s">
        <v>9</v>
      </c>
      <c r="C11" s="7">
        <v>1869</v>
      </c>
      <c r="D11" s="7">
        <v>1454.5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421.35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12652.75</v>
      </c>
      <c r="D13" s="9">
        <f t="shared" si="0"/>
        <v>9266.52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6048</v>
      </c>
      <c r="D15" s="7">
        <v>4683.1499999999996</v>
      </c>
      <c r="E15" s="7"/>
    </row>
    <row r="16" spans="1:5" ht="15" customHeight="1" x14ac:dyDescent="0.3">
      <c r="A16" s="1"/>
      <c r="B16" s="1" t="s">
        <v>13</v>
      </c>
      <c r="C16" s="7">
        <v>1644</v>
      </c>
      <c r="D16" s="7">
        <v>1213.6199999999999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7692</v>
      </c>
      <c r="D17" s="9">
        <f t="shared" si="1"/>
        <v>5896.7699999999995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4960.75</v>
      </c>
      <c r="D19" s="10">
        <f t="shared" si="2"/>
        <v>3369.7500000000009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4456.18</v>
      </c>
      <c r="D21" s="7">
        <v>3917.76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4456.18</v>
      </c>
      <c r="D25" s="13">
        <f t="shared" si="3"/>
        <v>3917.76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504.56999999999971</v>
      </c>
      <c r="D27" s="15">
        <f t="shared" si="4"/>
        <v>-548.00999999999931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3" t="s">
        <v>20</v>
      </c>
      <c r="C30" s="42"/>
      <c r="D30" s="42"/>
      <c r="E30" s="42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21071.73</v>
      </c>
      <c r="D32" s="7">
        <v>7374.2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45028.3</v>
      </c>
      <c r="D35" s="18">
        <f t="shared" si="5"/>
        <v>31299.11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5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topLeftCell="A13" workbookViewId="0">
      <selection activeCell="F29" sqref="F29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1">
        <v>44681</v>
      </c>
      <c r="C1" s="42"/>
      <c r="D1" s="42"/>
      <c r="E1" s="42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3" t="s">
        <v>0</v>
      </c>
      <c r="C3" s="42"/>
      <c r="D3" s="42"/>
      <c r="E3" s="42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2463.12</v>
      </c>
      <c r="D6" s="7">
        <v>2863.06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5.66</v>
      </c>
      <c r="E7" s="7"/>
    </row>
    <row r="8" spans="1:5" ht="15" customHeight="1" x14ac:dyDescent="0.3">
      <c r="A8" s="1"/>
      <c r="B8" s="1" t="s">
        <v>28</v>
      </c>
      <c r="C8" s="7">
        <v>118.58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626.4</v>
      </c>
      <c r="E9" s="7" t="s">
        <v>7</v>
      </c>
    </row>
    <row r="10" spans="1:5" ht="15" customHeight="1" x14ac:dyDescent="0.3">
      <c r="A10" s="1"/>
      <c r="B10" s="1" t="s">
        <v>8</v>
      </c>
      <c r="C10" s="7">
        <v>6714.83</v>
      </c>
      <c r="D10" s="7">
        <v>6993.65</v>
      </c>
      <c r="E10" s="7"/>
    </row>
    <row r="11" spans="1:5" ht="15" customHeight="1" x14ac:dyDescent="0.3">
      <c r="A11" s="1"/>
      <c r="B11" s="1" t="s">
        <v>9</v>
      </c>
      <c r="C11" s="7">
        <v>1866.5</v>
      </c>
      <c r="D11" s="7">
        <v>1291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650.78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11163.029999999999</v>
      </c>
      <c r="D13" s="9">
        <f t="shared" si="0"/>
        <v>12430.550000000001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5550.46</v>
      </c>
      <c r="D15" s="7">
        <v>6450.71</v>
      </c>
      <c r="E15" s="7"/>
    </row>
    <row r="16" spans="1:5" ht="15" customHeight="1" x14ac:dyDescent="0.3">
      <c r="A16" s="1"/>
      <c r="B16" s="1" t="s">
        <v>13</v>
      </c>
      <c r="C16" s="7">
        <v>1345.53</v>
      </c>
      <c r="D16" s="7">
        <v>1087.3599999999999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6895.99</v>
      </c>
      <c r="D17" s="9">
        <f t="shared" si="1"/>
        <v>7538.07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4267.0399999999991</v>
      </c>
      <c r="D19" s="10">
        <f t="shared" si="2"/>
        <v>4892.4800000000014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4314.3900000000003</v>
      </c>
      <c r="D21" s="7">
        <v>3261.06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4314.3900000000003</v>
      </c>
      <c r="D25" s="13">
        <f t="shared" si="3"/>
        <v>3261.06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-47.350000000001273</v>
      </c>
      <c r="D27" s="15">
        <f t="shared" si="4"/>
        <v>1631.4200000000014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3" t="s">
        <v>20</v>
      </c>
      <c r="C30" s="42"/>
      <c r="D30" s="42"/>
      <c r="E30" s="42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15270.65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-1500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37727.22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4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B52FE-C50B-4C46-8707-2DC221739931}">
  <dimension ref="A1:E1000"/>
  <sheetViews>
    <sheetView workbookViewId="0">
      <selection activeCell="I13" sqref="I13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1">
        <v>44711</v>
      </c>
      <c r="C1" s="42"/>
      <c r="D1" s="42"/>
      <c r="E1" s="42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3" t="s">
        <v>0</v>
      </c>
      <c r="C3" s="42"/>
      <c r="D3" s="42"/>
      <c r="E3" s="42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2627</v>
      </c>
      <c r="D6" s="7">
        <v>2926.91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413.18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4265</v>
      </c>
      <c r="D10" s="7">
        <v>7116.02</v>
      </c>
      <c r="E10" s="7"/>
    </row>
    <row r="11" spans="1:5" ht="15" customHeight="1" x14ac:dyDescent="0.3">
      <c r="A11" s="1"/>
      <c r="B11" s="1" t="s">
        <v>9</v>
      </c>
      <c r="C11" s="7">
        <v>1117.5</v>
      </c>
      <c r="D11" s="7">
        <v>1465.5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8009.5</v>
      </c>
      <c r="D13" s="9">
        <f t="shared" si="0"/>
        <v>11921.61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3540</v>
      </c>
      <c r="D15" s="7">
        <v>7098.93</v>
      </c>
      <c r="E15" s="7"/>
    </row>
    <row r="16" spans="1:5" ht="15" customHeight="1" x14ac:dyDescent="0.3">
      <c r="A16" s="1"/>
      <c r="B16" s="1" t="s">
        <v>13</v>
      </c>
      <c r="C16" s="7">
        <v>904.77</v>
      </c>
      <c r="D16" s="7">
        <v>731.38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4444.7700000000004</v>
      </c>
      <c r="D17" s="9">
        <f t="shared" si="1"/>
        <v>7830.31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3564.7299999999996</v>
      </c>
      <c r="D19" s="10">
        <f t="shared" si="2"/>
        <v>4091.3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4347</v>
      </c>
      <c r="D21" s="7">
        <v>3997.97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650</v>
      </c>
      <c r="D23" s="7">
        <v>561.92999999999995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4997</v>
      </c>
      <c r="D25" s="13">
        <f t="shared" si="3"/>
        <v>4559.8999999999996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-1432.2700000000004</v>
      </c>
      <c r="D27" s="15">
        <f t="shared" si="4"/>
        <v>-468.59999999999945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3" t="s">
        <v>20</v>
      </c>
      <c r="C30" s="42"/>
      <c r="D30" s="42"/>
      <c r="E30" s="42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3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2E94B-CCFB-4A0B-A909-EF312AE4D618}">
  <dimension ref="A1:E1000"/>
  <sheetViews>
    <sheetView topLeftCell="A3" workbookViewId="0">
      <selection activeCell="H18" sqref="H18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1">
        <v>44742</v>
      </c>
      <c r="C1" s="42"/>
      <c r="D1" s="42"/>
      <c r="E1" s="42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3" t="s">
        <v>0</v>
      </c>
      <c r="C3" s="42"/>
      <c r="D3" s="42"/>
      <c r="E3" s="42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2114.37</v>
      </c>
      <c r="D6" s="7">
        <v>3039.89</v>
      </c>
      <c r="E6" s="7"/>
    </row>
    <row r="7" spans="1:5" ht="15" customHeight="1" x14ac:dyDescent="0.3">
      <c r="A7" s="1"/>
      <c r="B7" s="1" t="s">
        <v>3</v>
      </c>
      <c r="C7" s="7">
        <v>35.6</v>
      </c>
      <c r="D7" s="7">
        <v>21.49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652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5313.5</v>
      </c>
      <c r="D10" s="7">
        <v>5150.5</v>
      </c>
      <c r="E10" s="7"/>
    </row>
    <row r="11" spans="1:5" ht="15" customHeight="1" x14ac:dyDescent="0.3">
      <c r="A11" s="1"/>
      <c r="B11" s="1" t="s">
        <v>9</v>
      </c>
      <c r="C11" s="7">
        <v>1148</v>
      </c>
      <c r="D11" s="7">
        <v>1196.4000000000001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528.95000000000005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8611.4699999999993</v>
      </c>
      <c r="D13" s="9">
        <f t="shared" si="0"/>
        <v>10589.23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4279.17</v>
      </c>
      <c r="D15" s="7">
        <v>4303.4799999999996</v>
      </c>
      <c r="E15" s="7"/>
    </row>
    <row r="16" spans="1:5" ht="15" customHeight="1" x14ac:dyDescent="0.3">
      <c r="A16" s="1"/>
      <c r="B16" s="1" t="s">
        <v>13</v>
      </c>
      <c r="C16" s="7">
        <v>916.4</v>
      </c>
      <c r="D16" s="7">
        <v>1061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5195.57</v>
      </c>
      <c r="D17" s="9">
        <f t="shared" si="1"/>
        <v>5364.48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3415.8999999999996</v>
      </c>
      <c r="D19" s="10">
        <f t="shared" si="2"/>
        <v>5224.75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4572.1400000000003</v>
      </c>
      <c r="D21" s="7">
        <v>2680.61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4572.1400000000003</v>
      </c>
      <c r="D25" s="13">
        <f t="shared" si="3"/>
        <v>2680.61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-1156.2400000000007</v>
      </c>
      <c r="D27" s="15">
        <f t="shared" si="4"/>
        <v>2544.14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3" t="s">
        <v>20</v>
      </c>
      <c r="C30" s="42"/>
      <c r="D30" s="42"/>
      <c r="E30" s="42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2" priority="1">
      <formula>LEN(TRIM(B1))&gt;0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2FA3-C3ED-4BC3-9E17-152CA9EB4051}">
  <dimension ref="A1:E1000"/>
  <sheetViews>
    <sheetView topLeftCell="A13" workbookViewId="0">
      <selection activeCell="H12" sqref="H12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1">
        <v>44773</v>
      </c>
      <c r="C1" s="42"/>
      <c r="D1" s="42"/>
      <c r="E1" s="42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3" t="s">
        <v>0</v>
      </c>
      <c r="C3" s="42"/>
      <c r="D3" s="42"/>
      <c r="E3" s="42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7809</v>
      </c>
      <c r="D6" s="7">
        <v>1810</v>
      </c>
      <c r="E6" s="7"/>
    </row>
    <row r="7" spans="1:5" ht="15" customHeight="1" x14ac:dyDescent="0.3">
      <c r="A7" s="1"/>
      <c r="B7" s="1" t="s">
        <v>3</v>
      </c>
      <c r="C7" s="7">
        <v>106.6</v>
      </c>
      <c r="D7" s="7">
        <v>14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1001</v>
      </c>
      <c r="E9" s="7" t="s">
        <v>7</v>
      </c>
    </row>
    <row r="10" spans="1:5" ht="15" customHeight="1" x14ac:dyDescent="0.3">
      <c r="A10" s="1"/>
      <c r="B10" s="1" t="s">
        <v>8</v>
      </c>
      <c r="C10" s="7">
        <v>5137.08</v>
      </c>
      <c r="D10" s="7">
        <v>5488</v>
      </c>
      <c r="E10" s="7"/>
    </row>
    <row r="11" spans="1:5" ht="15" customHeight="1" x14ac:dyDescent="0.3">
      <c r="A11" s="1"/>
      <c r="B11" s="1" t="s">
        <v>9</v>
      </c>
      <c r="C11" s="7">
        <v>1456.5</v>
      </c>
      <c r="D11" s="7">
        <v>1485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458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14509.18</v>
      </c>
      <c r="D13" s="9">
        <f t="shared" si="0"/>
        <v>10256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4520.5600000000004</v>
      </c>
      <c r="D15" s="7">
        <v>4653</v>
      </c>
      <c r="E15" s="7"/>
    </row>
    <row r="16" spans="1:5" ht="15" customHeight="1" x14ac:dyDescent="0.3">
      <c r="A16" s="1"/>
      <c r="B16" s="1" t="s">
        <v>13</v>
      </c>
      <c r="C16" s="7">
        <v>1189.3900000000001</v>
      </c>
      <c r="D16" s="7">
        <v>1203</v>
      </c>
      <c r="E16" s="7"/>
    </row>
    <row r="17" spans="1:5" ht="15" customHeight="1" x14ac:dyDescent="0.3">
      <c r="A17" s="1"/>
      <c r="B17" s="1" t="s">
        <v>14</v>
      </c>
      <c r="C17" s="9">
        <f t="shared" ref="C17" si="1">SUM(C15:C16)</f>
        <v>5709.9500000000007</v>
      </c>
      <c r="D17" s="9">
        <v>5856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8799.23</v>
      </c>
      <c r="D19" s="10">
        <f t="shared" si="2"/>
        <v>4400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3539.39</v>
      </c>
      <c r="D21" s="7">
        <v>3657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3539.39</v>
      </c>
      <c r="D25" s="13">
        <f t="shared" si="3"/>
        <v>3657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5259.84</v>
      </c>
      <c r="D27" s="15">
        <f t="shared" si="4"/>
        <v>743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3" t="s">
        <v>20</v>
      </c>
      <c r="C30" s="42"/>
      <c r="D30" s="42"/>
      <c r="E30" s="42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1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AF635-43B2-480D-A1AB-795374F5ED5A}">
  <dimension ref="A1:E1000"/>
  <sheetViews>
    <sheetView topLeftCell="A11" workbookViewId="0">
      <selection activeCell="I23" sqref="I23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1">
        <v>44804</v>
      </c>
      <c r="C1" s="42"/>
      <c r="D1" s="42"/>
      <c r="E1" s="42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3" t="s">
        <v>0</v>
      </c>
      <c r="C3" s="42"/>
      <c r="D3" s="42"/>
      <c r="E3" s="42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3086</v>
      </c>
      <c r="D6" s="7">
        <v>1913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8831</v>
      </c>
      <c r="D10" s="7">
        <v>5254.65</v>
      </c>
      <c r="E10" s="7"/>
    </row>
    <row r="11" spans="1:5" ht="15" customHeight="1" x14ac:dyDescent="0.3">
      <c r="A11" s="1"/>
      <c r="B11" s="1" t="s">
        <v>9</v>
      </c>
      <c r="C11" s="7">
        <v>1461</v>
      </c>
      <c r="D11" s="7">
        <v>1433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13378</v>
      </c>
      <c r="D13" s="9">
        <f t="shared" si="0"/>
        <v>8600.65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7771</v>
      </c>
      <c r="D15" s="7">
        <v>4755.3100000000004</v>
      </c>
      <c r="E15" s="7"/>
    </row>
    <row r="16" spans="1:5" ht="15" customHeight="1" x14ac:dyDescent="0.3">
      <c r="A16" s="1"/>
      <c r="B16" s="1" t="s">
        <v>13</v>
      </c>
      <c r="C16" s="7">
        <v>1198</v>
      </c>
      <c r="D16" s="7">
        <v>1315</v>
      </c>
      <c r="E16" s="7"/>
    </row>
    <row r="17" spans="1:5" ht="15" customHeight="1" x14ac:dyDescent="0.3">
      <c r="A17" s="1"/>
      <c r="B17" s="1" t="s">
        <v>14</v>
      </c>
      <c r="C17" s="9">
        <f t="shared" ref="C17" si="1">SUM(C15:C16)</f>
        <v>8969</v>
      </c>
      <c r="D17" s="9">
        <v>6070.31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4409</v>
      </c>
      <c r="D19" s="10">
        <f t="shared" si="2"/>
        <v>2530.3399999999992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4558.08</v>
      </c>
      <c r="D21" s="7">
        <v>3555.87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4558.08</v>
      </c>
      <c r="D25" s="13">
        <f t="shared" si="3"/>
        <v>3555.87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-149.07999999999993</v>
      </c>
      <c r="D27" s="15">
        <f t="shared" si="4"/>
        <v>-1025.5300000000007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3" t="s">
        <v>20</v>
      </c>
      <c r="C30" s="42"/>
      <c r="D30" s="42"/>
      <c r="E30" s="42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0" priority="1">
      <formula>LEN(TRIM(B1))&gt;0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59B4-8166-4B00-8203-CABF61991BFD}">
  <sheetPr>
    <pageSetUpPr fitToPage="1"/>
  </sheetPr>
  <dimension ref="A1:N85"/>
  <sheetViews>
    <sheetView topLeftCell="A67" workbookViewId="0">
      <selection activeCell="K80" sqref="K80"/>
    </sheetView>
  </sheetViews>
  <sheetFormatPr defaultRowHeight="14.4" x14ac:dyDescent="0.3"/>
  <cols>
    <col min="1" max="1" width="23.88671875" style="27" customWidth="1"/>
    <col min="2" max="2" width="10.5546875" style="23" customWidth="1"/>
    <col min="3" max="3" width="9.109375" style="23" customWidth="1"/>
    <col min="4" max="7" width="10.5546875" style="23" bestFit="1" customWidth="1"/>
    <col min="8" max="13" width="10.5546875" style="23" customWidth="1"/>
    <col min="14" max="14" width="13.5546875" customWidth="1"/>
  </cols>
  <sheetData>
    <row r="1" spans="1:14" x14ac:dyDescent="0.3">
      <c r="A1" s="26" t="s">
        <v>29</v>
      </c>
      <c r="B1" s="22" t="s">
        <v>51</v>
      </c>
      <c r="C1" s="22" t="s">
        <v>91</v>
      </c>
      <c r="D1" s="22" t="s">
        <v>52</v>
      </c>
      <c r="E1" s="22" t="s">
        <v>43</v>
      </c>
      <c r="F1" s="22" t="s">
        <v>45</v>
      </c>
      <c r="G1" s="22" t="s">
        <v>85</v>
      </c>
      <c r="H1" s="22" t="s">
        <v>92</v>
      </c>
      <c r="I1" s="22" t="s">
        <v>104</v>
      </c>
      <c r="J1" s="22" t="s">
        <v>108</v>
      </c>
      <c r="K1" s="22" t="s">
        <v>111</v>
      </c>
      <c r="L1" s="22" t="s">
        <v>113</v>
      </c>
      <c r="M1" s="22" t="s">
        <v>114</v>
      </c>
      <c r="N1" s="21" t="s">
        <v>24</v>
      </c>
    </row>
    <row r="2" spans="1:14" x14ac:dyDescent="0.3">
      <c r="A2" s="26" t="s">
        <v>47</v>
      </c>
      <c r="B2" s="24">
        <v>125.56</v>
      </c>
      <c r="C2" s="24"/>
      <c r="D2" s="24">
        <v>100</v>
      </c>
      <c r="E2" s="24"/>
      <c r="F2" s="24">
        <v>127.96</v>
      </c>
      <c r="G2" s="24"/>
      <c r="H2" s="24">
        <v>224.25</v>
      </c>
      <c r="I2" s="24">
        <v>16</v>
      </c>
      <c r="J2" s="24"/>
      <c r="K2" s="24"/>
      <c r="L2" s="24">
        <v>182.85</v>
      </c>
      <c r="M2" s="24"/>
      <c r="N2" s="24">
        <v>651.05999999999995</v>
      </c>
    </row>
    <row r="3" spans="1:14" x14ac:dyDescent="0.3">
      <c r="A3" s="26" t="s">
        <v>70</v>
      </c>
      <c r="B3" s="24"/>
      <c r="C3" s="24"/>
      <c r="D3" s="24">
        <v>76</v>
      </c>
      <c r="E3" s="24"/>
      <c r="F3" s="24"/>
      <c r="G3" s="24">
        <v>76</v>
      </c>
      <c r="H3" s="24"/>
      <c r="I3" s="24"/>
      <c r="J3" s="24"/>
      <c r="K3" s="24"/>
      <c r="L3" s="24">
        <v>230</v>
      </c>
      <c r="M3" s="24"/>
      <c r="N3" s="24">
        <v>382</v>
      </c>
    </row>
    <row r="4" spans="1:14" x14ac:dyDescent="0.3">
      <c r="A4" s="26" t="s">
        <v>103</v>
      </c>
      <c r="B4" s="24"/>
      <c r="C4" s="24"/>
      <c r="D4" s="24"/>
      <c r="E4" s="24"/>
      <c r="F4" s="24"/>
      <c r="G4" s="24"/>
      <c r="H4" s="24">
        <v>357</v>
      </c>
      <c r="I4" s="24"/>
      <c r="J4" s="24"/>
      <c r="K4" s="24"/>
      <c r="L4" s="24">
        <v>150</v>
      </c>
      <c r="M4" s="24">
        <v>59</v>
      </c>
      <c r="N4" s="24">
        <v>566</v>
      </c>
    </row>
    <row r="5" spans="1:14" x14ac:dyDescent="0.3">
      <c r="A5" s="26" t="s">
        <v>81</v>
      </c>
      <c r="B5" s="24"/>
      <c r="C5" s="24"/>
      <c r="D5" s="24"/>
      <c r="E5" s="24"/>
      <c r="F5" s="24">
        <v>160</v>
      </c>
      <c r="G5" s="24"/>
      <c r="H5" s="24"/>
      <c r="I5" s="24"/>
      <c r="J5" s="24"/>
      <c r="K5" s="24"/>
      <c r="L5" s="24">
        <v>50</v>
      </c>
      <c r="M5" s="24"/>
      <c r="N5" s="24">
        <v>210</v>
      </c>
    </row>
    <row r="6" spans="1:14" x14ac:dyDescent="0.3">
      <c r="A6" s="26" t="s">
        <v>54</v>
      </c>
      <c r="B6" s="24">
        <v>162.69999999999999</v>
      </c>
      <c r="C6" s="24"/>
      <c r="D6" s="24"/>
      <c r="E6" s="24"/>
      <c r="F6" s="24"/>
      <c r="G6" s="24"/>
      <c r="H6" s="24"/>
      <c r="I6" s="24"/>
      <c r="J6" s="24">
        <v>111</v>
      </c>
      <c r="K6" s="24"/>
      <c r="L6" s="24"/>
      <c r="M6" s="24"/>
      <c r="N6" s="24">
        <v>273.7</v>
      </c>
    </row>
    <row r="7" spans="1:14" x14ac:dyDescent="0.3">
      <c r="A7" s="26" t="s">
        <v>55</v>
      </c>
      <c r="B7" s="24">
        <v>128.04</v>
      </c>
      <c r="C7" s="24"/>
      <c r="D7" s="24"/>
      <c r="E7" s="24"/>
      <c r="F7" s="24"/>
      <c r="G7" s="24">
        <v>49</v>
      </c>
      <c r="H7" s="24"/>
      <c r="I7" s="24"/>
      <c r="J7" s="24"/>
      <c r="K7" s="24"/>
      <c r="L7" s="24"/>
      <c r="M7" s="24">
        <v>80</v>
      </c>
      <c r="N7" s="24">
        <v>257.44</v>
      </c>
    </row>
    <row r="8" spans="1:14" x14ac:dyDescent="0.3">
      <c r="A8" s="26" t="s">
        <v>65</v>
      </c>
      <c r="B8" s="24"/>
      <c r="C8" s="24">
        <v>158.78</v>
      </c>
      <c r="D8" s="24">
        <v>309.5</v>
      </c>
      <c r="E8" s="24"/>
      <c r="F8" s="24"/>
      <c r="G8" s="24"/>
      <c r="H8" s="24"/>
      <c r="I8" s="24">
        <v>183</v>
      </c>
      <c r="J8" s="24"/>
      <c r="K8" s="24"/>
      <c r="L8" s="24"/>
      <c r="M8" s="24"/>
      <c r="N8" s="24">
        <v>651.28</v>
      </c>
    </row>
    <row r="9" spans="1:14" x14ac:dyDescent="0.3">
      <c r="A9" s="26" t="s">
        <v>50</v>
      </c>
      <c r="B9" s="24"/>
      <c r="C9" s="24"/>
      <c r="D9" s="24"/>
      <c r="E9" s="24">
        <v>151.1</v>
      </c>
      <c r="F9" s="24"/>
      <c r="G9" s="24"/>
      <c r="H9" s="24"/>
      <c r="I9" s="24"/>
      <c r="J9" s="24"/>
      <c r="K9" s="24"/>
      <c r="L9" s="24"/>
      <c r="M9" s="24"/>
      <c r="N9" s="24">
        <f t="shared" ref="N9" si="0">SUM(B9:G9)</f>
        <v>151.1</v>
      </c>
    </row>
    <row r="10" spans="1:14" x14ac:dyDescent="0.3">
      <c r="A10" s="26" t="s">
        <v>31</v>
      </c>
      <c r="B10" s="24"/>
      <c r="C10" s="24"/>
      <c r="D10" s="24"/>
      <c r="E10" s="24">
        <v>25</v>
      </c>
      <c r="F10" s="24"/>
      <c r="G10" s="24">
        <v>25</v>
      </c>
      <c r="H10" s="24"/>
      <c r="I10" s="24"/>
      <c r="J10" s="24"/>
      <c r="K10" s="24">
        <v>14.47</v>
      </c>
      <c r="L10" s="24"/>
      <c r="M10" s="24"/>
      <c r="N10" s="24">
        <v>64.47</v>
      </c>
    </row>
    <row r="11" spans="1:14" x14ac:dyDescent="0.3">
      <c r="A11" s="26" t="s">
        <v>57</v>
      </c>
      <c r="B11" s="24">
        <v>65</v>
      </c>
      <c r="C11" s="24"/>
      <c r="D11" s="24"/>
      <c r="E11" s="24"/>
      <c r="F11" s="24"/>
      <c r="G11" s="24"/>
      <c r="H11" s="24">
        <v>204</v>
      </c>
      <c r="I11" s="24"/>
      <c r="J11" s="24"/>
      <c r="K11" s="24"/>
      <c r="L11" s="24"/>
      <c r="M11" s="24"/>
      <c r="N11" s="24">
        <v>269</v>
      </c>
    </row>
    <row r="12" spans="1:14" x14ac:dyDescent="0.3">
      <c r="A12" s="26" t="s">
        <v>46</v>
      </c>
      <c r="B12" s="24">
        <v>60.5</v>
      </c>
      <c r="C12" s="24"/>
      <c r="D12" s="24">
        <v>62.8</v>
      </c>
      <c r="E12" s="24"/>
      <c r="F12" s="24">
        <v>92.6</v>
      </c>
      <c r="G12" s="24"/>
      <c r="H12" s="24">
        <v>80.5</v>
      </c>
      <c r="I12" s="24"/>
      <c r="J12" s="24">
        <v>101.75</v>
      </c>
      <c r="K12" s="24"/>
      <c r="L12" s="24"/>
      <c r="M12" s="24">
        <v>80</v>
      </c>
      <c r="N12" s="24">
        <v>478.15</v>
      </c>
    </row>
    <row r="13" spans="1:14" x14ac:dyDescent="0.3">
      <c r="A13" s="26" t="s">
        <v>67</v>
      </c>
      <c r="B13" s="24"/>
      <c r="C13" s="24">
        <v>100</v>
      </c>
      <c r="D13" s="24"/>
      <c r="E13" s="24"/>
      <c r="F13" s="24">
        <v>108.06</v>
      </c>
      <c r="G13" s="24"/>
      <c r="H13" s="24"/>
      <c r="I13" s="24">
        <v>125</v>
      </c>
      <c r="J13" s="24"/>
      <c r="K13" s="24"/>
      <c r="L13" s="24">
        <v>200</v>
      </c>
      <c r="M13" s="24"/>
      <c r="N13" s="24">
        <v>533.05999999999995</v>
      </c>
    </row>
    <row r="14" spans="1:14" x14ac:dyDescent="0.3">
      <c r="A14" s="26" t="s">
        <v>90</v>
      </c>
      <c r="B14" s="24"/>
      <c r="C14" s="24"/>
      <c r="D14" s="24"/>
      <c r="E14" s="24"/>
      <c r="F14" s="24"/>
      <c r="G14" s="24">
        <v>143.76</v>
      </c>
      <c r="H14" s="24"/>
      <c r="I14" s="24"/>
      <c r="J14" s="24"/>
      <c r="K14" s="24"/>
      <c r="L14" s="24"/>
      <c r="M14" s="24"/>
      <c r="N14" s="24">
        <f>SUM(B14:G14)</f>
        <v>143.76</v>
      </c>
    </row>
    <row r="15" spans="1:14" x14ac:dyDescent="0.3">
      <c r="A15" s="26" t="s">
        <v>107</v>
      </c>
      <c r="B15" s="24"/>
      <c r="C15" s="24"/>
      <c r="D15" s="24"/>
      <c r="E15" s="24"/>
      <c r="F15" s="24"/>
      <c r="G15" s="24"/>
      <c r="H15" s="24"/>
      <c r="I15" s="24">
        <v>464.29</v>
      </c>
      <c r="J15" s="24"/>
      <c r="K15" s="24"/>
      <c r="L15" s="24"/>
      <c r="M15" s="24"/>
      <c r="N15" s="24">
        <v>464.29</v>
      </c>
    </row>
    <row r="16" spans="1:14" x14ac:dyDescent="0.3">
      <c r="A16" s="26" t="s">
        <v>68</v>
      </c>
      <c r="B16" s="24"/>
      <c r="C16" s="24">
        <v>64.81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>
        <f>SUM(B16:G16)</f>
        <v>64.81</v>
      </c>
    </row>
    <row r="17" spans="1:14" x14ac:dyDescent="0.3">
      <c r="A17" s="26" t="s">
        <v>53</v>
      </c>
      <c r="B17" s="24">
        <v>100</v>
      </c>
      <c r="C17" s="24"/>
      <c r="D17" s="24"/>
      <c r="E17" s="24">
        <v>176.1</v>
      </c>
      <c r="F17" s="24">
        <v>108.06</v>
      </c>
      <c r="G17" s="24"/>
      <c r="H17" s="24"/>
      <c r="I17" s="24"/>
      <c r="J17" s="24"/>
      <c r="K17" s="24"/>
      <c r="L17" s="24"/>
      <c r="M17" s="24"/>
      <c r="N17" s="24">
        <f>SUM(B17:G17)</f>
        <v>384.16</v>
      </c>
    </row>
    <row r="18" spans="1:14" x14ac:dyDescent="0.3">
      <c r="A18" s="26" t="s">
        <v>41</v>
      </c>
      <c r="B18" s="24"/>
      <c r="C18" s="24"/>
      <c r="D18" s="24"/>
      <c r="E18" s="24">
        <v>500</v>
      </c>
      <c r="F18" s="24"/>
      <c r="G18" s="24"/>
      <c r="H18" s="24">
        <v>230</v>
      </c>
      <c r="I18" s="24"/>
      <c r="J18" s="24"/>
      <c r="K18" s="24">
        <v>240</v>
      </c>
      <c r="L18" s="24"/>
      <c r="M18" s="24"/>
      <c r="N18" s="24">
        <v>970</v>
      </c>
    </row>
    <row r="19" spans="1:14" x14ac:dyDescent="0.3">
      <c r="A19" s="26" t="s">
        <v>78</v>
      </c>
      <c r="B19" s="24"/>
      <c r="C19" s="24"/>
      <c r="D19" s="24">
        <v>314</v>
      </c>
      <c r="E19" s="24"/>
      <c r="F19" s="24"/>
      <c r="G19" s="24"/>
      <c r="H19" s="24"/>
      <c r="I19" s="24"/>
      <c r="J19" s="24"/>
      <c r="K19" s="24"/>
      <c r="L19" s="24"/>
      <c r="M19" s="24"/>
      <c r="N19" s="24">
        <f>SUM(B19:G19)</f>
        <v>314</v>
      </c>
    </row>
    <row r="20" spans="1:14" x14ac:dyDescent="0.3">
      <c r="A20" s="26" t="s">
        <v>88</v>
      </c>
      <c r="B20" s="24"/>
      <c r="C20" s="24"/>
      <c r="D20" s="24"/>
      <c r="E20" s="24"/>
      <c r="F20" s="24"/>
      <c r="G20" s="24">
        <v>63.9</v>
      </c>
      <c r="H20" s="24"/>
      <c r="I20" s="24"/>
      <c r="J20" s="24"/>
      <c r="K20" s="24"/>
      <c r="L20" s="24"/>
      <c r="M20" s="24"/>
      <c r="N20" s="24">
        <f>SUM(B20:G20)</f>
        <v>63.9</v>
      </c>
    </row>
    <row r="21" spans="1:14" x14ac:dyDescent="0.3">
      <c r="A21" s="26" t="s">
        <v>109</v>
      </c>
      <c r="B21" s="24"/>
      <c r="C21" s="24"/>
      <c r="D21" s="24"/>
      <c r="E21" s="24"/>
      <c r="F21" s="24"/>
      <c r="G21" s="24"/>
      <c r="H21" s="24"/>
      <c r="I21" s="24"/>
      <c r="J21" s="24">
        <v>160</v>
      </c>
      <c r="K21" s="24">
        <v>78</v>
      </c>
      <c r="L21" s="24">
        <v>89</v>
      </c>
      <c r="M21" s="24">
        <v>77</v>
      </c>
      <c r="N21" s="24">
        <v>404</v>
      </c>
    </row>
    <row r="22" spans="1:14" x14ac:dyDescent="0.3">
      <c r="A22" s="26" t="s">
        <v>56</v>
      </c>
      <c r="B22" s="24">
        <v>248.93</v>
      </c>
      <c r="C22" s="24"/>
      <c r="D22" s="24"/>
      <c r="E22" s="24"/>
      <c r="F22" s="24"/>
      <c r="G22" s="24"/>
      <c r="H22" s="24">
        <v>528</v>
      </c>
      <c r="I22" s="24"/>
      <c r="J22" s="24"/>
      <c r="K22" s="24">
        <v>288.89999999999998</v>
      </c>
      <c r="L22" s="24"/>
      <c r="M22" s="24"/>
      <c r="N22" s="24">
        <v>1065.83</v>
      </c>
    </row>
    <row r="23" spans="1:14" x14ac:dyDescent="0.3">
      <c r="A23" s="26" t="s">
        <v>49</v>
      </c>
      <c r="B23" s="24"/>
      <c r="C23" s="24"/>
      <c r="D23" s="24">
        <v>200</v>
      </c>
      <c r="E23" s="24"/>
      <c r="F23" s="24">
        <v>100</v>
      </c>
      <c r="G23" s="24"/>
      <c r="H23" s="24">
        <v>150</v>
      </c>
      <c r="I23" s="24">
        <v>150</v>
      </c>
      <c r="J23" s="24"/>
      <c r="K23" s="24"/>
      <c r="L23" s="24">
        <v>225</v>
      </c>
      <c r="M23" s="24"/>
      <c r="N23" s="24">
        <v>825</v>
      </c>
    </row>
    <row r="24" spans="1:14" x14ac:dyDescent="0.3">
      <c r="A24" s="26" t="s">
        <v>97</v>
      </c>
      <c r="B24" s="24"/>
      <c r="C24" s="24"/>
      <c r="D24" s="24"/>
      <c r="E24" s="24"/>
      <c r="F24" s="24"/>
      <c r="G24" s="24"/>
      <c r="H24" s="24">
        <v>250</v>
      </c>
      <c r="I24" s="24">
        <v>75</v>
      </c>
      <c r="J24" s="24"/>
      <c r="K24" s="24"/>
      <c r="L24" s="24">
        <v>50</v>
      </c>
      <c r="M24" s="24"/>
      <c r="N24" s="24">
        <v>375</v>
      </c>
    </row>
    <row r="25" spans="1:14" x14ac:dyDescent="0.3">
      <c r="A25" s="26" t="s">
        <v>66</v>
      </c>
      <c r="B25" s="24"/>
      <c r="C25" s="24">
        <v>300</v>
      </c>
      <c r="D25" s="24"/>
      <c r="E25" s="24"/>
      <c r="F25" s="24">
        <v>200</v>
      </c>
      <c r="G25" s="24"/>
      <c r="H25" s="24">
        <v>270</v>
      </c>
      <c r="I25" s="24"/>
      <c r="J25" s="24"/>
      <c r="K25" s="24"/>
      <c r="L25" s="24"/>
      <c r="M25" s="24"/>
      <c r="N25" s="24">
        <v>770</v>
      </c>
    </row>
    <row r="26" spans="1:14" x14ac:dyDescent="0.3">
      <c r="A26" s="26" t="s">
        <v>36</v>
      </c>
      <c r="B26" s="24"/>
      <c r="C26" s="24"/>
      <c r="D26" s="24"/>
      <c r="E26" s="24">
        <v>37.5</v>
      </c>
      <c r="F26" s="24"/>
      <c r="G26" s="24"/>
      <c r="H26" s="24"/>
      <c r="I26" s="24"/>
      <c r="J26" s="24"/>
      <c r="K26" s="24"/>
      <c r="L26" s="24"/>
      <c r="M26" s="24"/>
      <c r="N26" s="24">
        <f>SUM(B26:G26)</f>
        <v>37.5</v>
      </c>
    </row>
    <row r="27" spans="1:14" x14ac:dyDescent="0.3">
      <c r="A27" s="26" t="s">
        <v>149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>
        <v>50</v>
      </c>
      <c r="N27" s="24">
        <v>50</v>
      </c>
    </row>
    <row r="28" spans="1:14" x14ac:dyDescent="0.3">
      <c r="A28" s="26" t="s">
        <v>48</v>
      </c>
      <c r="B28" s="24"/>
      <c r="C28" s="24">
        <v>94.8</v>
      </c>
      <c r="D28" s="24"/>
      <c r="E28" s="24"/>
      <c r="F28" s="24">
        <v>130</v>
      </c>
      <c r="G28" s="24"/>
      <c r="H28" s="24"/>
      <c r="I28" s="24"/>
      <c r="J28" s="24">
        <v>138</v>
      </c>
      <c r="K28" s="24"/>
      <c r="L28" s="24"/>
      <c r="M28" s="24"/>
      <c r="N28" s="24">
        <v>362.8</v>
      </c>
    </row>
    <row r="29" spans="1:14" x14ac:dyDescent="0.3">
      <c r="A29" s="26" t="s">
        <v>98</v>
      </c>
      <c r="B29" s="24"/>
      <c r="C29" s="24"/>
      <c r="D29" s="24"/>
      <c r="E29" s="24"/>
      <c r="F29" s="24"/>
      <c r="G29" s="24"/>
      <c r="H29" s="24">
        <v>1000</v>
      </c>
      <c r="I29" s="24"/>
      <c r="J29" s="24"/>
      <c r="K29" s="24"/>
      <c r="L29" s="24"/>
      <c r="M29" s="24"/>
      <c r="N29" s="24">
        <v>1000</v>
      </c>
    </row>
    <row r="30" spans="1:14" x14ac:dyDescent="0.3">
      <c r="A30" s="26" t="s">
        <v>38</v>
      </c>
      <c r="B30" s="24">
        <v>133.19999999999999</v>
      </c>
      <c r="C30" s="24"/>
      <c r="D30" s="24"/>
      <c r="E30" s="24">
        <v>65.400000000000006</v>
      </c>
      <c r="F30" s="24"/>
      <c r="G30" s="24"/>
      <c r="H30" s="24">
        <v>106.7</v>
      </c>
      <c r="I30" s="24"/>
      <c r="J30" s="24"/>
      <c r="K30" s="24">
        <v>193.1</v>
      </c>
      <c r="L30" s="24"/>
      <c r="M30" s="24"/>
      <c r="N30" s="24">
        <v>498.4</v>
      </c>
    </row>
    <row r="31" spans="1:14" x14ac:dyDescent="0.3">
      <c r="A31" s="26" t="s">
        <v>101</v>
      </c>
      <c r="B31" s="24"/>
      <c r="C31" s="24"/>
      <c r="D31" s="24"/>
      <c r="E31" s="24"/>
      <c r="F31" s="24"/>
      <c r="G31" s="24"/>
      <c r="H31" s="24">
        <v>150</v>
      </c>
      <c r="I31" s="24">
        <v>37</v>
      </c>
      <c r="J31" s="24"/>
      <c r="K31" s="24"/>
      <c r="L31" s="24"/>
      <c r="M31" s="24"/>
      <c r="N31" s="24">
        <v>187</v>
      </c>
    </row>
    <row r="32" spans="1:14" x14ac:dyDescent="0.3">
      <c r="A32" s="26" t="s">
        <v>105</v>
      </c>
      <c r="B32" s="24"/>
      <c r="C32" s="24"/>
      <c r="D32" s="24"/>
      <c r="E32" s="24"/>
      <c r="F32" s="24"/>
      <c r="G32" s="24"/>
      <c r="H32" s="24"/>
      <c r="I32" s="24">
        <v>239.5</v>
      </c>
      <c r="J32" s="24"/>
      <c r="K32" s="24">
        <v>376</v>
      </c>
      <c r="L32" s="24"/>
      <c r="M32" s="24"/>
      <c r="N32" s="24">
        <v>615.5</v>
      </c>
    </row>
    <row r="33" spans="1:14" x14ac:dyDescent="0.3">
      <c r="A33" s="26" t="s">
        <v>30</v>
      </c>
      <c r="B33" s="24"/>
      <c r="C33" s="24"/>
      <c r="D33" s="24"/>
      <c r="E33" s="24">
        <v>400</v>
      </c>
      <c r="F33" s="24"/>
      <c r="G33" s="24"/>
      <c r="H33" s="24">
        <v>484</v>
      </c>
      <c r="I33" s="24"/>
      <c r="J33" s="24">
        <v>50</v>
      </c>
      <c r="K33" s="24"/>
      <c r="L33" s="24"/>
      <c r="M33" s="24"/>
      <c r="N33" s="24">
        <v>934</v>
      </c>
    </row>
    <row r="34" spans="1:14" x14ac:dyDescent="0.3">
      <c r="A34" s="26" t="s">
        <v>72</v>
      </c>
      <c r="B34" s="24"/>
      <c r="C34" s="24"/>
      <c r="D34" s="24">
        <v>100</v>
      </c>
      <c r="E34" s="24"/>
      <c r="F34" s="24"/>
      <c r="G34" s="24"/>
      <c r="H34" s="24">
        <v>400</v>
      </c>
      <c r="I34" s="24"/>
      <c r="J34" s="24"/>
      <c r="K34" s="24">
        <v>60</v>
      </c>
      <c r="L34" s="24"/>
      <c r="M34" s="24"/>
      <c r="N34" s="24">
        <v>560</v>
      </c>
    </row>
    <row r="35" spans="1:14" x14ac:dyDescent="0.3">
      <c r="A35" s="26" t="s">
        <v>75</v>
      </c>
      <c r="B35" s="24"/>
      <c r="C35" s="24"/>
      <c r="D35" s="24">
        <v>649.79999999999995</v>
      </c>
      <c r="E35" s="24"/>
      <c r="F35" s="24"/>
      <c r="G35" s="24"/>
      <c r="H35" s="24"/>
      <c r="I35" s="24">
        <v>617.47</v>
      </c>
      <c r="J35" s="24"/>
      <c r="K35" s="24"/>
      <c r="L35" s="24">
        <v>332.62</v>
      </c>
      <c r="M35" s="24"/>
      <c r="N35" s="24">
        <v>1599.89</v>
      </c>
    </row>
    <row r="36" spans="1:14" x14ac:dyDescent="0.3">
      <c r="A36" s="26" t="s">
        <v>34</v>
      </c>
      <c r="B36" s="24">
        <v>50</v>
      </c>
      <c r="C36" s="24"/>
      <c r="D36" s="24"/>
      <c r="E36" s="24">
        <v>100</v>
      </c>
      <c r="F36" s="24"/>
      <c r="G36" s="24"/>
      <c r="H36" s="24"/>
      <c r="I36" s="24"/>
      <c r="J36" s="24"/>
      <c r="K36" s="24"/>
      <c r="L36" s="24"/>
      <c r="M36" s="24"/>
      <c r="N36" s="24">
        <f>SUM(B36:G36)</f>
        <v>150</v>
      </c>
    </row>
    <row r="37" spans="1:14" x14ac:dyDescent="0.3">
      <c r="A37" s="26" t="s">
        <v>80</v>
      </c>
      <c r="B37" s="24"/>
      <c r="C37" s="24"/>
      <c r="D37" s="24">
        <v>200</v>
      </c>
      <c r="E37" s="24"/>
      <c r="F37" s="24"/>
      <c r="G37" s="24">
        <v>200</v>
      </c>
      <c r="H37" s="24"/>
      <c r="I37" s="24"/>
      <c r="J37" s="24"/>
      <c r="K37" s="24"/>
      <c r="L37" s="24">
        <v>200</v>
      </c>
      <c r="M37" s="24"/>
      <c r="N37" s="24">
        <v>600</v>
      </c>
    </row>
    <row r="38" spans="1:14" x14ac:dyDescent="0.3">
      <c r="A38" s="26" t="s">
        <v>112</v>
      </c>
      <c r="B38" s="24"/>
      <c r="C38" s="24"/>
      <c r="D38" s="24"/>
      <c r="E38" s="24"/>
      <c r="F38" s="24"/>
      <c r="G38" s="24"/>
      <c r="H38" s="24"/>
      <c r="I38" s="24"/>
      <c r="J38" s="24"/>
      <c r="K38" s="24">
        <v>750</v>
      </c>
      <c r="L38" s="24"/>
      <c r="M38" s="24"/>
      <c r="N38" s="24">
        <v>750</v>
      </c>
    </row>
    <row r="39" spans="1:14" x14ac:dyDescent="0.3">
      <c r="A39" s="26" t="s">
        <v>95</v>
      </c>
      <c r="B39" s="24"/>
      <c r="C39" s="24"/>
      <c r="D39" s="24"/>
      <c r="E39" s="24"/>
      <c r="F39" s="24"/>
      <c r="G39" s="24"/>
      <c r="H39" s="24">
        <v>19.829999999999998</v>
      </c>
      <c r="I39" s="24"/>
      <c r="J39" s="24"/>
      <c r="K39" s="24"/>
      <c r="L39" s="24"/>
      <c r="M39" s="24"/>
      <c r="N39" s="24">
        <v>19.829999999999998</v>
      </c>
    </row>
    <row r="40" spans="1:14" x14ac:dyDescent="0.3">
      <c r="A40" s="26" t="s">
        <v>73</v>
      </c>
      <c r="B40" s="24"/>
      <c r="C40" s="24"/>
      <c r="D40" s="24">
        <v>20</v>
      </c>
      <c r="E40" s="24"/>
      <c r="F40" s="24"/>
      <c r="G40" s="24"/>
      <c r="H40" s="24"/>
      <c r="I40" s="24"/>
      <c r="J40" s="24"/>
      <c r="K40" s="24"/>
      <c r="L40" s="24"/>
      <c r="M40" s="24"/>
      <c r="N40" s="24">
        <f>SUM(B40:G40)</f>
        <v>20</v>
      </c>
    </row>
    <row r="41" spans="1:14" x14ac:dyDescent="0.3">
      <c r="A41" s="26" t="s">
        <v>60</v>
      </c>
      <c r="B41" s="24">
        <v>150</v>
      </c>
      <c r="C41" s="24"/>
      <c r="D41" s="24">
        <v>50</v>
      </c>
      <c r="E41" s="24">
        <v>50</v>
      </c>
      <c r="F41" s="24"/>
      <c r="G41" s="25">
        <v>150</v>
      </c>
      <c r="H41" s="25">
        <v>250</v>
      </c>
      <c r="I41" s="25"/>
      <c r="J41" s="25">
        <v>250</v>
      </c>
      <c r="K41" s="25">
        <v>150</v>
      </c>
      <c r="L41" s="25">
        <v>120</v>
      </c>
      <c r="M41" s="25"/>
      <c r="N41" s="24">
        <v>1170</v>
      </c>
    </row>
    <row r="42" spans="1:14" x14ac:dyDescent="0.3">
      <c r="A42" s="26" t="s">
        <v>118</v>
      </c>
      <c r="B42" s="24"/>
      <c r="C42" s="24"/>
      <c r="D42" s="24"/>
      <c r="E42" s="24"/>
      <c r="F42" s="24"/>
      <c r="G42" s="25"/>
      <c r="H42" s="25"/>
      <c r="I42" s="25"/>
      <c r="J42" s="25"/>
      <c r="K42" s="25"/>
      <c r="L42" s="25">
        <v>150</v>
      </c>
      <c r="M42" s="25">
        <v>150</v>
      </c>
      <c r="N42" s="24">
        <v>300</v>
      </c>
    </row>
    <row r="43" spans="1:14" x14ac:dyDescent="0.3">
      <c r="A43" s="26" t="s">
        <v>117</v>
      </c>
      <c r="B43" s="24"/>
      <c r="C43" s="24"/>
      <c r="D43" s="24"/>
      <c r="E43" s="24"/>
      <c r="F43" s="24"/>
      <c r="G43" s="25"/>
      <c r="H43" s="25"/>
      <c r="I43" s="25"/>
      <c r="J43" s="25"/>
      <c r="K43" s="25"/>
      <c r="L43" s="25">
        <v>150</v>
      </c>
      <c r="M43" s="25"/>
      <c r="N43" s="24">
        <v>150</v>
      </c>
    </row>
    <row r="44" spans="1:14" x14ac:dyDescent="0.3">
      <c r="A44" s="26" t="s">
        <v>76</v>
      </c>
      <c r="B44" s="24"/>
      <c r="C44" s="24"/>
      <c r="D44" s="24">
        <v>184</v>
      </c>
      <c r="E44" s="24"/>
      <c r="F44" s="24"/>
      <c r="G44" s="24"/>
      <c r="H44" s="24"/>
      <c r="I44" s="24"/>
      <c r="J44" s="24">
        <v>364.54</v>
      </c>
      <c r="K44" s="24"/>
      <c r="L44" s="24">
        <v>250</v>
      </c>
      <c r="M44" s="24">
        <v>162.5</v>
      </c>
      <c r="N44" s="24">
        <v>961.04</v>
      </c>
    </row>
    <row r="45" spans="1:14" x14ac:dyDescent="0.3">
      <c r="A45" s="30" t="s">
        <v>145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>
        <v>100</v>
      </c>
      <c r="N45" s="24">
        <v>100</v>
      </c>
    </row>
    <row r="46" spans="1:14" x14ac:dyDescent="0.3">
      <c r="A46" s="30" t="s">
        <v>146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>
        <v>62.5</v>
      </c>
      <c r="N46" s="24">
        <v>62.5</v>
      </c>
    </row>
    <row r="47" spans="1:14" x14ac:dyDescent="0.3">
      <c r="A47" s="26" t="s">
        <v>79</v>
      </c>
      <c r="B47" s="24">
        <v>400</v>
      </c>
      <c r="C47" s="24"/>
      <c r="D47" s="24">
        <v>300</v>
      </c>
      <c r="E47" s="24"/>
      <c r="F47" s="24">
        <v>635</v>
      </c>
      <c r="G47" s="24"/>
      <c r="H47" s="24">
        <v>650</v>
      </c>
      <c r="I47" s="24">
        <v>143.82</v>
      </c>
      <c r="J47" s="24"/>
      <c r="K47" s="24"/>
      <c r="L47" s="24"/>
      <c r="M47" s="24">
        <v>600</v>
      </c>
      <c r="N47" s="24">
        <v>2128.8200000000002</v>
      </c>
    </row>
    <row r="48" spans="1:14" x14ac:dyDescent="0.3">
      <c r="A48" s="26" t="s">
        <v>116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>
        <v>165</v>
      </c>
      <c r="M48" s="24">
        <v>50</v>
      </c>
      <c r="N48" s="24">
        <v>215</v>
      </c>
    </row>
    <row r="49" spans="1:14" x14ac:dyDescent="0.3">
      <c r="A49" s="26" t="s">
        <v>32</v>
      </c>
      <c r="B49" s="24"/>
      <c r="C49" s="24"/>
      <c r="D49" s="24"/>
      <c r="E49" s="24">
        <v>12</v>
      </c>
      <c r="F49" s="24"/>
      <c r="G49" s="24"/>
      <c r="H49" s="24"/>
      <c r="I49" s="24"/>
      <c r="J49" s="24"/>
      <c r="K49" s="24"/>
      <c r="L49" s="24"/>
      <c r="M49" s="24"/>
      <c r="N49" s="24">
        <f>SUM(B49:G49)</f>
        <v>12</v>
      </c>
    </row>
    <row r="50" spans="1:14" x14ac:dyDescent="0.3">
      <c r="A50" s="26" t="s">
        <v>77</v>
      </c>
      <c r="B50" s="24"/>
      <c r="C50" s="24"/>
      <c r="D50" s="24">
        <v>10</v>
      </c>
      <c r="E50" s="24"/>
      <c r="F50" s="24"/>
      <c r="G50" s="24">
        <v>20</v>
      </c>
      <c r="H50" s="24"/>
      <c r="I50" s="24"/>
      <c r="J50" s="24"/>
      <c r="K50" s="24"/>
      <c r="L50" s="24"/>
      <c r="M50" s="24"/>
      <c r="N50" s="24">
        <f>SUM(B50:G50)</f>
        <v>30</v>
      </c>
    </row>
    <row r="51" spans="1:14" x14ac:dyDescent="0.3">
      <c r="A51" s="26" t="s">
        <v>61</v>
      </c>
      <c r="B51" s="24">
        <v>168</v>
      </c>
      <c r="C51" s="24"/>
      <c r="D51" s="24">
        <v>92.5</v>
      </c>
      <c r="E51" s="24"/>
      <c r="F51" s="24"/>
      <c r="G51" s="24"/>
      <c r="H51" s="24">
        <v>179</v>
      </c>
      <c r="I51" s="24"/>
      <c r="J51" s="24">
        <v>171</v>
      </c>
      <c r="K51" s="24"/>
      <c r="L51" s="24"/>
      <c r="M51" s="24"/>
      <c r="N51" s="24">
        <v>610.5</v>
      </c>
    </row>
    <row r="52" spans="1:14" x14ac:dyDescent="0.3">
      <c r="A52" s="26" t="s">
        <v>110</v>
      </c>
      <c r="B52" s="24"/>
      <c r="C52" s="24"/>
      <c r="D52" s="24"/>
      <c r="E52" s="24"/>
      <c r="F52" s="24"/>
      <c r="G52" s="24"/>
      <c r="H52" s="24"/>
      <c r="I52" s="24"/>
      <c r="J52" s="24">
        <v>100</v>
      </c>
      <c r="K52" s="24"/>
      <c r="L52" s="24"/>
      <c r="M52" s="24"/>
      <c r="N52" s="24">
        <v>100</v>
      </c>
    </row>
    <row r="53" spans="1:14" x14ac:dyDescent="0.3">
      <c r="A53" s="26" t="s">
        <v>33</v>
      </c>
      <c r="B53" s="24"/>
      <c r="C53" s="24"/>
      <c r="D53" s="24"/>
      <c r="E53" s="24">
        <v>360</v>
      </c>
      <c r="F53" s="24"/>
      <c r="G53" s="24"/>
      <c r="H53" s="24"/>
      <c r="I53" s="24"/>
      <c r="J53" s="24"/>
      <c r="K53" s="24">
        <v>600</v>
      </c>
      <c r="L53" s="24"/>
      <c r="M53" s="24"/>
      <c r="N53" s="24">
        <v>960</v>
      </c>
    </row>
    <row r="54" spans="1:14" x14ac:dyDescent="0.3">
      <c r="A54" s="26" t="s">
        <v>99</v>
      </c>
      <c r="B54" s="24"/>
      <c r="C54" s="24"/>
      <c r="D54" s="24"/>
      <c r="E54" s="24"/>
      <c r="F54" s="24"/>
      <c r="G54" s="24"/>
      <c r="H54" s="24">
        <v>387</v>
      </c>
      <c r="I54" s="24"/>
      <c r="J54" s="24"/>
      <c r="K54" s="24"/>
      <c r="L54" s="24"/>
      <c r="M54" s="24"/>
      <c r="N54" s="24">
        <v>387</v>
      </c>
    </row>
    <row r="55" spans="1:14" x14ac:dyDescent="0.3">
      <c r="A55" s="26" t="s">
        <v>74</v>
      </c>
      <c r="B55" s="24"/>
      <c r="C55" s="24"/>
      <c r="D55" s="24">
        <v>90</v>
      </c>
      <c r="E55" s="24"/>
      <c r="F55" s="24"/>
      <c r="G55" s="24">
        <v>60</v>
      </c>
      <c r="H55" s="24">
        <v>60</v>
      </c>
      <c r="I55" s="24"/>
      <c r="J55" s="24">
        <v>80</v>
      </c>
      <c r="K55" s="24"/>
      <c r="L55" s="24">
        <v>60</v>
      </c>
      <c r="M55" s="24"/>
      <c r="N55" s="24">
        <v>350</v>
      </c>
    </row>
    <row r="56" spans="1:14" x14ac:dyDescent="0.3">
      <c r="A56" s="28" t="s">
        <v>148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>
        <v>500</v>
      </c>
      <c r="N56" s="24">
        <v>500</v>
      </c>
    </row>
    <row r="57" spans="1:14" x14ac:dyDescent="0.3">
      <c r="A57" s="26" t="s">
        <v>144</v>
      </c>
      <c r="B57" s="24"/>
      <c r="C57" s="24"/>
      <c r="D57" s="24"/>
      <c r="E57" s="24"/>
      <c r="F57" s="24"/>
      <c r="G57" s="24">
        <v>300</v>
      </c>
      <c r="H57" s="24"/>
      <c r="I57" s="24"/>
      <c r="J57" s="24"/>
      <c r="K57" s="24"/>
      <c r="L57" s="24"/>
      <c r="M57" s="24"/>
      <c r="N57" s="24">
        <v>300</v>
      </c>
    </row>
    <row r="58" spans="1:14" x14ac:dyDescent="0.3">
      <c r="A58" s="28" t="s">
        <v>115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>
        <v>163.25</v>
      </c>
      <c r="N58" s="24">
        <v>163.25</v>
      </c>
    </row>
    <row r="59" spans="1:14" x14ac:dyDescent="0.3">
      <c r="A59" s="26" t="s">
        <v>44</v>
      </c>
      <c r="B59" s="24"/>
      <c r="C59" s="24">
        <v>65.400000000000006</v>
      </c>
      <c r="D59" s="24"/>
      <c r="E59" s="24">
        <v>64.83</v>
      </c>
      <c r="F59" s="24"/>
      <c r="G59" s="24"/>
      <c r="H59" s="24">
        <v>62.84</v>
      </c>
      <c r="I59" s="24"/>
      <c r="J59" s="24"/>
      <c r="K59" s="24"/>
      <c r="L59" s="24"/>
      <c r="M59" s="24"/>
      <c r="N59" s="24">
        <v>193.07</v>
      </c>
    </row>
    <row r="60" spans="1:14" x14ac:dyDescent="0.3">
      <c r="A60" s="26" t="s">
        <v>58</v>
      </c>
      <c r="B60" s="24">
        <v>20</v>
      </c>
      <c r="C60" s="24"/>
      <c r="D60" s="24">
        <v>25</v>
      </c>
      <c r="E60" s="24"/>
      <c r="F60" s="24"/>
      <c r="G60" s="24"/>
      <c r="H60" s="24"/>
      <c r="I60" s="24"/>
      <c r="J60" s="24">
        <v>25</v>
      </c>
      <c r="K60" s="24"/>
      <c r="L60" s="24"/>
      <c r="M60" s="24"/>
      <c r="N60" s="24">
        <v>70</v>
      </c>
    </row>
    <row r="61" spans="1:14" x14ac:dyDescent="0.3">
      <c r="A61" s="26" t="s">
        <v>63</v>
      </c>
      <c r="B61" s="24">
        <v>86.18</v>
      </c>
      <c r="C61" s="24"/>
      <c r="D61" s="24"/>
      <c r="E61" s="24"/>
      <c r="F61" s="24">
        <v>148</v>
      </c>
      <c r="G61" s="24"/>
      <c r="H61" s="24"/>
      <c r="I61" s="24"/>
      <c r="J61" s="24">
        <v>171</v>
      </c>
      <c r="K61" s="24"/>
      <c r="L61" s="24"/>
      <c r="M61" s="24"/>
      <c r="N61" s="24">
        <v>405.18</v>
      </c>
    </row>
    <row r="62" spans="1:14" x14ac:dyDescent="0.3">
      <c r="A62" s="26" t="s">
        <v>87</v>
      </c>
      <c r="B62" s="24"/>
      <c r="C62" s="24"/>
      <c r="D62" s="24"/>
      <c r="E62" s="24"/>
      <c r="F62" s="24"/>
      <c r="G62" s="24">
        <v>262.5</v>
      </c>
      <c r="H62" s="24"/>
      <c r="I62" s="24"/>
      <c r="J62" s="24"/>
      <c r="K62" s="24"/>
      <c r="L62" s="24"/>
      <c r="M62" s="24"/>
      <c r="N62" s="24">
        <f>SUM(B62:G62)</f>
        <v>262.5</v>
      </c>
    </row>
    <row r="63" spans="1:14" x14ac:dyDescent="0.3">
      <c r="A63" s="26" t="s">
        <v>37</v>
      </c>
      <c r="B63" s="24">
        <v>192.83</v>
      </c>
      <c r="C63" s="24"/>
      <c r="D63" s="24"/>
      <c r="E63" s="24">
        <v>137.85</v>
      </c>
      <c r="F63" s="24"/>
      <c r="G63" s="24"/>
      <c r="H63" s="24">
        <v>183.48</v>
      </c>
      <c r="I63" s="24"/>
      <c r="J63" s="24"/>
      <c r="K63" s="24">
        <v>239.73</v>
      </c>
      <c r="L63" s="24"/>
      <c r="M63" s="24"/>
      <c r="N63" s="24">
        <v>753.89</v>
      </c>
    </row>
    <row r="64" spans="1:14" x14ac:dyDescent="0.3">
      <c r="A64" s="26" t="s">
        <v>100</v>
      </c>
      <c r="B64" s="24"/>
      <c r="C64" s="24"/>
      <c r="D64" s="24"/>
      <c r="E64" s="24"/>
      <c r="F64" s="24"/>
      <c r="G64" s="24"/>
      <c r="H64" s="24">
        <v>615</v>
      </c>
      <c r="I64" s="24"/>
      <c r="J64" s="24"/>
      <c r="K64" s="24">
        <v>355</v>
      </c>
      <c r="L64" s="24"/>
      <c r="M64" s="24"/>
      <c r="N64" s="24">
        <v>970</v>
      </c>
    </row>
    <row r="65" spans="1:14" x14ac:dyDescent="0.3">
      <c r="A65" s="26" t="s">
        <v>94</v>
      </c>
      <c r="B65" s="24"/>
      <c r="C65" s="24"/>
      <c r="D65" s="24"/>
      <c r="E65" s="24"/>
      <c r="F65" s="24"/>
      <c r="G65" s="24"/>
      <c r="H65" s="24">
        <v>40</v>
      </c>
      <c r="I65" s="24"/>
      <c r="J65" s="24"/>
      <c r="K65" s="24"/>
      <c r="L65" s="24"/>
      <c r="M65" s="24"/>
      <c r="N65" s="24">
        <v>40</v>
      </c>
    </row>
    <row r="66" spans="1:14" x14ac:dyDescent="0.3">
      <c r="A66" s="26" t="s">
        <v>42</v>
      </c>
      <c r="B66" s="24"/>
      <c r="C66" s="24"/>
      <c r="D66" s="24"/>
      <c r="E66" s="24">
        <v>200</v>
      </c>
      <c r="F66" s="24"/>
      <c r="G66" s="24"/>
      <c r="H66" s="24"/>
      <c r="I66" s="24"/>
      <c r="J66" s="24"/>
      <c r="K66" s="24"/>
      <c r="L66" s="24"/>
      <c r="M66" s="24"/>
      <c r="N66" s="24">
        <f>SUM(B66:G66)</f>
        <v>200</v>
      </c>
    </row>
    <row r="67" spans="1:14" x14ac:dyDescent="0.3">
      <c r="A67" s="26" t="s">
        <v>102</v>
      </c>
      <c r="B67" s="24"/>
      <c r="C67" s="24"/>
      <c r="D67" s="24"/>
      <c r="E67" s="24"/>
      <c r="F67" s="24"/>
      <c r="G67" s="24"/>
      <c r="H67" s="24">
        <v>40</v>
      </c>
      <c r="I67" s="24"/>
      <c r="J67" s="24"/>
      <c r="K67" s="24"/>
      <c r="L67" s="24"/>
      <c r="M67" s="24"/>
      <c r="N67" s="24">
        <v>40</v>
      </c>
    </row>
    <row r="68" spans="1:14" x14ac:dyDescent="0.3">
      <c r="A68" s="26" t="s">
        <v>96</v>
      </c>
      <c r="B68" s="24"/>
      <c r="C68" s="24"/>
      <c r="D68" s="24"/>
      <c r="E68" s="24"/>
      <c r="F68" s="24"/>
      <c r="G68" s="24"/>
      <c r="H68" s="24">
        <v>300</v>
      </c>
      <c r="I68" s="24"/>
      <c r="J68" s="24"/>
      <c r="K68" s="24"/>
      <c r="L68" s="24"/>
      <c r="M68" s="24"/>
      <c r="N68" s="24">
        <v>300</v>
      </c>
    </row>
    <row r="69" spans="1:14" x14ac:dyDescent="0.3">
      <c r="A69" s="26" t="s">
        <v>69</v>
      </c>
      <c r="B69" s="24"/>
      <c r="C69" s="24"/>
      <c r="D69" s="24">
        <v>66</v>
      </c>
      <c r="E69" s="24"/>
      <c r="F69" s="24"/>
      <c r="G69" s="24"/>
      <c r="H69" s="24"/>
      <c r="I69" s="24"/>
      <c r="J69" s="24"/>
      <c r="K69" s="24"/>
      <c r="L69" s="24"/>
      <c r="M69" s="24"/>
      <c r="N69" s="24">
        <f>SUM(B69:G69)</f>
        <v>66</v>
      </c>
    </row>
    <row r="70" spans="1:14" x14ac:dyDescent="0.3">
      <c r="A70" s="26" t="s">
        <v>39</v>
      </c>
      <c r="B70" s="24"/>
      <c r="C70" s="24">
        <v>100</v>
      </c>
      <c r="D70" s="24"/>
      <c r="E70" s="24">
        <v>100</v>
      </c>
      <c r="F70" s="24"/>
      <c r="G70" s="24"/>
      <c r="H70" s="24"/>
      <c r="I70" s="24"/>
      <c r="J70" s="24"/>
      <c r="K70" s="24">
        <v>100</v>
      </c>
      <c r="L70" s="24"/>
      <c r="M70" s="24">
        <v>100</v>
      </c>
      <c r="N70" s="24">
        <v>400</v>
      </c>
    </row>
    <row r="71" spans="1:14" x14ac:dyDescent="0.3">
      <c r="A71" s="26" t="s">
        <v>89</v>
      </c>
      <c r="B71" s="24"/>
      <c r="C71" s="24"/>
      <c r="D71" s="24"/>
      <c r="E71" s="24"/>
      <c r="F71" s="24"/>
      <c r="G71" s="24">
        <v>60</v>
      </c>
      <c r="H71" s="24">
        <v>100</v>
      </c>
      <c r="I71" s="24"/>
      <c r="J71" s="24"/>
      <c r="K71" s="24">
        <v>200</v>
      </c>
      <c r="L71" s="24"/>
      <c r="M71" s="24">
        <v>25</v>
      </c>
      <c r="N71" s="24">
        <v>385</v>
      </c>
    </row>
    <row r="72" spans="1:14" x14ac:dyDescent="0.3">
      <c r="A72" s="26" t="s">
        <v>86</v>
      </c>
      <c r="B72" s="24"/>
      <c r="C72" s="24"/>
      <c r="D72" s="24"/>
      <c r="E72" s="24"/>
      <c r="F72" s="24"/>
      <c r="G72" s="24">
        <v>247.3</v>
      </c>
      <c r="H72" s="24"/>
      <c r="I72" s="24">
        <v>191</v>
      </c>
      <c r="J72" s="24">
        <v>394</v>
      </c>
      <c r="K72" s="24"/>
      <c r="L72" s="24"/>
      <c r="M72" s="24">
        <v>355.08</v>
      </c>
      <c r="N72" s="24">
        <v>832.3</v>
      </c>
    </row>
    <row r="73" spans="1:14" x14ac:dyDescent="0.3">
      <c r="A73" s="26" t="s">
        <v>40</v>
      </c>
      <c r="B73" s="24"/>
      <c r="C73" s="24"/>
      <c r="D73" s="24"/>
      <c r="E73" s="24">
        <v>407</v>
      </c>
      <c r="F73" s="24">
        <v>600</v>
      </c>
      <c r="G73" s="24">
        <v>272.39999999999998</v>
      </c>
      <c r="H73" s="24">
        <v>250</v>
      </c>
      <c r="I73" s="24">
        <v>427</v>
      </c>
      <c r="J73" s="24">
        <v>37.5</v>
      </c>
      <c r="K73" s="24"/>
      <c r="L73" s="24"/>
      <c r="M73" s="24"/>
      <c r="N73" s="24">
        <f>SUM(B73:J73)</f>
        <v>1993.9</v>
      </c>
    </row>
    <row r="74" spans="1:14" x14ac:dyDescent="0.3">
      <c r="A74" s="28" t="s">
        <v>150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>
        <v>199</v>
      </c>
      <c r="N74" s="24">
        <v>199</v>
      </c>
    </row>
    <row r="75" spans="1:14" x14ac:dyDescent="0.3">
      <c r="A75" s="26" t="s">
        <v>93</v>
      </c>
      <c r="B75" s="24"/>
      <c r="C75" s="24"/>
      <c r="D75" s="24"/>
      <c r="E75" s="24"/>
      <c r="F75" s="24"/>
      <c r="G75" s="24"/>
      <c r="H75" s="24">
        <v>238</v>
      </c>
      <c r="I75" s="24"/>
      <c r="J75" s="24"/>
      <c r="K75" s="24"/>
      <c r="L75" s="24"/>
      <c r="M75" s="24"/>
      <c r="N75" s="24">
        <v>238</v>
      </c>
    </row>
    <row r="76" spans="1:14" x14ac:dyDescent="0.3">
      <c r="A76" s="26" t="s">
        <v>62</v>
      </c>
      <c r="B76" s="24">
        <v>600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>
        <f t="shared" ref="N76:N82" si="1">SUM(B76:G76)</f>
        <v>600</v>
      </c>
    </row>
    <row r="77" spans="1:14" x14ac:dyDescent="0.3">
      <c r="A77" s="26" t="s">
        <v>106</v>
      </c>
      <c r="B77" s="24"/>
      <c r="C77" s="24"/>
      <c r="D77" s="24"/>
      <c r="E77" s="24"/>
      <c r="F77" s="24"/>
      <c r="G77" s="24"/>
      <c r="H77" s="24"/>
      <c r="I77" s="24">
        <v>270</v>
      </c>
      <c r="J77" s="24"/>
      <c r="K77" s="24"/>
      <c r="L77" s="24"/>
      <c r="M77" s="24">
        <v>135</v>
      </c>
      <c r="N77" s="24">
        <v>405</v>
      </c>
    </row>
    <row r="78" spans="1:14" x14ac:dyDescent="0.3">
      <c r="A78" s="28" t="s">
        <v>147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>
        <v>55.64</v>
      </c>
      <c r="N78" s="24">
        <v>55.64</v>
      </c>
    </row>
    <row r="79" spans="1:14" x14ac:dyDescent="0.3">
      <c r="A79" s="26" t="s">
        <v>64</v>
      </c>
      <c r="B79" s="24"/>
      <c r="C79" s="24"/>
      <c r="D79" s="24"/>
      <c r="E79" s="24"/>
      <c r="F79" s="24"/>
      <c r="G79" s="24">
        <v>484.5</v>
      </c>
      <c r="H79" s="24"/>
      <c r="I79" s="24"/>
      <c r="J79" s="24"/>
      <c r="K79" s="24"/>
      <c r="L79" s="24"/>
      <c r="M79" s="24"/>
      <c r="N79" s="24">
        <f t="shared" si="1"/>
        <v>484.5</v>
      </c>
    </row>
    <row r="80" spans="1:14" x14ac:dyDescent="0.3">
      <c r="A80" s="26" t="s">
        <v>59</v>
      </c>
      <c r="B80" s="24">
        <v>10.8</v>
      </c>
      <c r="C80" s="24">
        <v>100</v>
      </c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>
        <f t="shared" si="1"/>
        <v>110.8</v>
      </c>
    </row>
    <row r="81" spans="1:14" x14ac:dyDescent="0.3">
      <c r="A81" s="26" t="s">
        <v>71</v>
      </c>
      <c r="B81" s="24"/>
      <c r="C81" s="24"/>
      <c r="D81" s="24">
        <v>50</v>
      </c>
      <c r="E81" s="24"/>
      <c r="F81" s="24"/>
      <c r="G81" s="24"/>
      <c r="H81" s="24"/>
      <c r="I81" s="24"/>
      <c r="J81" s="24"/>
      <c r="K81" s="24"/>
      <c r="L81" s="24"/>
      <c r="M81" s="24"/>
      <c r="N81" s="24">
        <f t="shared" si="1"/>
        <v>50</v>
      </c>
    </row>
    <row r="82" spans="1:14" ht="14.25" customHeight="1" x14ac:dyDescent="0.3">
      <c r="A82" s="26" t="s">
        <v>83</v>
      </c>
      <c r="B82" s="24"/>
      <c r="C82" s="24"/>
      <c r="D82" s="24"/>
      <c r="E82" s="24"/>
      <c r="F82" s="24">
        <v>96</v>
      </c>
      <c r="G82" s="24"/>
      <c r="H82" s="24"/>
      <c r="I82" s="24"/>
      <c r="J82" s="24"/>
      <c r="K82" s="24"/>
      <c r="L82" s="24"/>
      <c r="M82" s="24"/>
      <c r="N82" s="24">
        <f t="shared" si="1"/>
        <v>96</v>
      </c>
    </row>
    <row r="83" spans="1:14" ht="14.25" customHeight="1" x14ac:dyDescent="0.3">
      <c r="A83" s="26" t="s">
        <v>35</v>
      </c>
      <c r="B83" s="24"/>
      <c r="C83" s="24"/>
      <c r="D83" s="24"/>
      <c r="E83" s="24">
        <v>116.25</v>
      </c>
      <c r="F83" s="24"/>
      <c r="G83" s="24"/>
      <c r="H83" s="24"/>
      <c r="I83" s="24"/>
      <c r="J83" s="24"/>
      <c r="K83" s="24"/>
      <c r="L83" s="24"/>
      <c r="M83" s="24">
        <v>50</v>
      </c>
      <c r="N83" s="24">
        <v>166.25</v>
      </c>
    </row>
    <row r="84" spans="1:14" ht="14.25" customHeight="1" x14ac:dyDescent="0.3">
      <c r="A84" s="26" t="s">
        <v>82</v>
      </c>
      <c r="B84" s="24"/>
      <c r="C84" s="24"/>
      <c r="D84" s="24"/>
      <c r="E84" s="24"/>
      <c r="F84" s="24">
        <v>120</v>
      </c>
      <c r="G84" s="24"/>
      <c r="H84" s="24"/>
      <c r="I84" s="24">
        <v>150</v>
      </c>
      <c r="J84" s="24"/>
      <c r="K84" s="24">
        <v>120</v>
      </c>
      <c r="L84" s="24"/>
      <c r="M84" s="24"/>
      <c r="N84" s="24">
        <v>390</v>
      </c>
    </row>
    <row r="85" spans="1:14" x14ac:dyDescent="0.3">
      <c r="A85" s="26" t="s">
        <v>84</v>
      </c>
      <c r="B85" s="24">
        <v>2701.74</v>
      </c>
      <c r="C85" s="24">
        <v>984</v>
      </c>
      <c r="D85" s="24">
        <v>2899.6</v>
      </c>
      <c r="E85" s="24">
        <v>2903.03</v>
      </c>
      <c r="F85" s="24">
        <v>2627</v>
      </c>
      <c r="G85" s="25">
        <v>2114.36</v>
      </c>
      <c r="H85" s="25">
        <v>7809.6</v>
      </c>
      <c r="I85" s="25">
        <v>3086.48</v>
      </c>
      <c r="J85" s="25">
        <v>2153.79</v>
      </c>
      <c r="K85" s="25">
        <v>3765.2</v>
      </c>
      <c r="L85" s="25">
        <v>2604.4699999999998</v>
      </c>
      <c r="M85" s="25">
        <v>3053.97</v>
      </c>
      <c r="N85" s="25">
        <v>35924.07</v>
      </c>
    </row>
  </sheetData>
  <sortState xmlns:xlrd2="http://schemas.microsoft.com/office/spreadsheetml/2017/richdata2" ref="A2:N84">
    <sortCondition ref="A2:A84"/>
  </sortState>
  <pageMargins left="0.7" right="0.7" top="0.75" bottom="0.75" header="0.3" footer="0.3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 2022</vt:lpstr>
      <vt:lpstr>Feb 2022</vt:lpstr>
      <vt:lpstr>March 2022</vt:lpstr>
      <vt:lpstr>April 2022</vt:lpstr>
      <vt:lpstr>May 2022</vt:lpstr>
      <vt:lpstr>June 2022</vt:lpstr>
      <vt:lpstr>July 2022</vt:lpstr>
      <vt:lpstr>Aug 2022</vt:lpstr>
      <vt:lpstr>Group Donations</vt:lpstr>
      <vt:lpstr>Group Donations 2023</vt:lpstr>
      <vt:lpstr>Monthly Budget</vt:lpstr>
      <vt:lpstr>Budget Approval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Bookkeeper</dc:creator>
  <cp:lastModifiedBy>Owner</cp:lastModifiedBy>
  <cp:lastPrinted>2023-04-04T20:40:36Z</cp:lastPrinted>
  <dcterms:created xsi:type="dcterms:W3CDTF">2012-07-21T18:26:46Z</dcterms:created>
  <dcterms:modified xsi:type="dcterms:W3CDTF">2023-04-08T04:32:11Z</dcterms:modified>
</cp:coreProperties>
</file>